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31.12.2021 BİLANÇO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<sst xmlns="http://schemas.openxmlformats.org/spreadsheetml/2006/main" count="113" uniqueCount="103">
  <si>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I-DÖNEN VARLIKLAR</t>
  </si>
  <si>
    <t xml:space="preserve">  A- Hazır Değerler</t>
  </si>
  <si>
    <t xml:space="preserve">      1-Kasa</t>
  </si>
  <si>
    <t xml:space="preserve">      3-Bankalar</t>
  </si>
  <si>
    <t xml:space="preserve">  B- Menkul Kıymetler</t>
  </si>
  <si>
    <t xml:space="preserve">  C- Ticari Alacaklar</t>
  </si>
  <si>
    <t xml:space="preserve">  D- Diğer Alacaklar</t>
  </si>
  <si>
    <t xml:space="preserve">  E- Stoklar</t>
  </si>
  <si>
    <t xml:space="preserve">  F- Yıllara Yaygın İnşaat ve </t>
  </si>
  <si>
    <t xml:space="preserve">      Maliyetleri</t>
  </si>
  <si>
    <t xml:space="preserve">      Gelir Tahakkukları</t>
  </si>
  <si>
    <t xml:space="preserve">  H- Diğer Dönen Varlıklar</t>
  </si>
  <si>
    <t>DÖNEN VARLIKLAR TOPLAMI</t>
  </si>
  <si>
    <t>II-DURAN VARLIKLAR</t>
  </si>
  <si>
    <t xml:space="preserve">  A- Ticari Alacaklar</t>
  </si>
  <si>
    <t xml:space="preserve">  B- Diğer Alacaklar</t>
  </si>
  <si>
    <t xml:space="preserve">  C- Mali Duran Varlıklar</t>
  </si>
  <si>
    <t xml:space="preserve">  D- Maddi Duran Varlıklar</t>
  </si>
  <si>
    <t xml:space="preserve">      6- Demirbaşlar</t>
  </si>
  <si>
    <t xml:space="preserve">      8- Birikmiş Amortismanlar (-)</t>
  </si>
  <si>
    <t xml:space="preserve">  E- Maddi Olmayan Duran Varlık</t>
  </si>
  <si>
    <t xml:space="preserve">  F- Özel Tükenmeye Tabi Varlık</t>
  </si>
  <si>
    <t xml:space="preserve">  G- Gelecek Yıllara ait Giderle </t>
  </si>
  <si>
    <t xml:space="preserve">      1- Gelecek Yıllara ait Gid.</t>
  </si>
  <si>
    <t xml:space="preserve">  H- Diğer Duran Varlıklar</t>
  </si>
  <si>
    <t>DURAN VARLIKLAR TOPLAMI</t>
  </si>
  <si>
    <t>AKTİF (VARLIKLAR) TOPLAMI</t>
  </si>
  <si>
    <t>AKTİF  (VARLIKLAR)</t>
  </si>
  <si>
    <t>PASİF (KAYNAKLAR)</t>
  </si>
  <si>
    <t>I-KISA VADELİ YABANCI KAYNAKLAR</t>
  </si>
  <si>
    <t xml:space="preserve">  A-Mali Borçlar</t>
  </si>
  <si>
    <t xml:space="preserve">  B-Ticari Borçlar</t>
  </si>
  <si>
    <t xml:space="preserve">  C-Diğer Borçlar</t>
  </si>
  <si>
    <t xml:space="preserve">     5-Diğer Çeşitli Borçlar</t>
  </si>
  <si>
    <t xml:space="preserve">  D-Alınan Avanslar</t>
  </si>
  <si>
    <t xml:space="preserve">  E-Yıllara Yaygın İnşaat ve </t>
  </si>
  <si>
    <t xml:space="preserve">      Onarım Hakediş Bedelleri</t>
  </si>
  <si>
    <t xml:space="preserve">  F-Ödenecek Vergi ve Diğer</t>
  </si>
  <si>
    <t xml:space="preserve">     Yükümlülükler</t>
  </si>
  <si>
    <t xml:space="preserve">     1-Ödenecek Vergi ve Fonlar</t>
  </si>
  <si>
    <t xml:space="preserve">     2-Ödenecek Sosyal Güvenlik Kesint.</t>
  </si>
  <si>
    <t xml:space="preserve">  G-Borç ve Gider Karşılıkları</t>
  </si>
  <si>
    <t xml:space="preserve">  H-Gelecek Aylara Ait Gelirle Gider Tah. </t>
  </si>
  <si>
    <t xml:space="preserve">  I-Diğer Kısa Vadeli Yabancı Kaynaklar</t>
  </si>
  <si>
    <t>KISA VADELİ YABANCI KAYNAKLAR</t>
  </si>
  <si>
    <t>II-UZUN VADELİ KAYNAKLAR</t>
  </si>
  <si>
    <t xml:space="preserve">  E-Borç ve Gider Karşılıkları </t>
  </si>
  <si>
    <t xml:space="preserve">  F-Gelecek Yıllara ait Gelir ve Gider Tah.</t>
  </si>
  <si>
    <t xml:space="preserve">  G-Diğer Uzun Vadeli Yabancı Kaynaklar</t>
  </si>
  <si>
    <t>UZUN VADELİ YABANCI KAYNAKLAR</t>
  </si>
  <si>
    <t>III-ÖZKAYNAKLAR</t>
  </si>
  <si>
    <t xml:space="preserve">       1-Sermaye</t>
  </si>
  <si>
    <t xml:space="preserve">  A-Ödenmiş Sermaye</t>
  </si>
  <si>
    <t xml:space="preserve">  B-Sermaye Yedekleri</t>
  </si>
  <si>
    <t xml:space="preserve">  C-Kar Yedekleri</t>
  </si>
  <si>
    <t xml:space="preserve">  D-Geçmiş Yıllar Karları</t>
  </si>
  <si>
    <t xml:space="preserve">     1- Geçmiş Yıllar Karları</t>
  </si>
  <si>
    <t xml:space="preserve">  E-Geçmiş Yıllar Zararları (-)</t>
  </si>
  <si>
    <t xml:space="preserve">  F-Dönem Net Karı (Zararı)</t>
  </si>
  <si>
    <t xml:space="preserve">     1-Geçmiş Yıllar zararları (-)</t>
  </si>
  <si>
    <t xml:space="preserve">     1-Dönem Net Karı</t>
  </si>
  <si>
    <t xml:space="preserve">     2-Dönem Net Zararı (-)</t>
  </si>
  <si>
    <t>ÖZKAYNAKLAR TOPLAMI</t>
  </si>
  <si>
    <t>PASİF (KAYNAKLAR) TOPLAMI</t>
  </si>
  <si>
    <t xml:space="preserve">  G- Gelecek Aylara Ait Giderler</t>
  </si>
  <si>
    <t xml:space="preserve">      1- Gelecek Aylara ait Giderler</t>
  </si>
  <si>
    <t xml:space="preserve">      2- Gelir Tahakkukları</t>
  </si>
  <si>
    <t xml:space="preserve">      1- Arazi ve Arsalar</t>
  </si>
  <si>
    <t xml:space="preserve">     4- Personele Borçlar</t>
  </si>
  <si>
    <t xml:space="preserve">      7- Personel Avansları</t>
  </si>
  <si>
    <t xml:space="preserve">      9-Diğer Hazır Değerler</t>
  </si>
  <si>
    <t xml:space="preserve">       1-Özel Fonlar </t>
  </si>
  <si>
    <t>TL</t>
  </si>
  <si>
    <t xml:space="preserve">      6- İş Avansları</t>
  </si>
  <si>
    <t>TL.</t>
  </si>
  <si>
    <t xml:space="preserve">     - Verilen Depozitolar</t>
  </si>
  <si>
    <t xml:space="preserve">      9- Yapılmakta olan Yatırımlar</t>
  </si>
  <si>
    <t xml:space="preserve">      7-Verilen Sipariş Avansları</t>
  </si>
  <si>
    <t xml:space="preserve">      1- Haklar</t>
  </si>
  <si>
    <t>Cari Dönem</t>
  </si>
  <si>
    <t>Önceki Dönem</t>
  </si>
  <si>
    <t xml:space="preserve">      2- Binalar</t>
  </si>
  <si>
    <t xml:space="preserve">      1- Bağlı Ortaklıklar</t>
  </si>
  <si>
    <t xml:space="preserve">          Balevi İktisadi İşletmesi</t>
  </si>
  <si>
    <t xml:space="preserve">      2- Bağlı Ortaklıklara Sermaye Taah.(-)</t>
  </si>
  <si>
    <t xml:space="preserve">     3- Bağlı Ortaklıklara Borçlar (Balevi)</t>
  </si>
  <si>
    <t xml:space="preserve">     1- Gelecek Aylara ait Gelirler</t>
  </si>
  <si>
    <t xml:space="preserve">    1- Gelecek Yıllara Ait Gelirler</t>
  </si>
  <si>
    <t xml:space="preserve"> -  2011 Balevi Yatırım Harcaması :1.177.840,74</t>
  </si>
  <si>
    <t xml:space="preserve"> -  2010 Balevi Yatırım Harcaması :   477.659,57</t>
  </si>
  <si>
    <t xml:space="preserve"> -  2012 Balevi Yatırım Harcaması :     18.209,87</t>
  </si>
  <si>
    <t xml:space="preserve">     - Bağlı Ortaklıklardan Alacaklar</t>
  </si>
  <si>
    <t>Cari  Dönem</t>
  </si>
  <si>
    <t xml:space="preserve">     - Diğer Çeşitli Alacaklar</t>
  </si>
  <si>
    <t xml:space="preserve">         - Kütüphane projesi Fonu</t>
  </si>
  <si>
    <t xml:space="preserve">         - Şartlı Burs Bağış Fonu              :   </t>
  </si>
  <si>
    <t xml:space="preserve">        - Eğt.K.G.Menkul Alım Fonu        :</t>
  </si>
  <si>
    <t xml:space="preserve">      2-Özel Kesim Tahvil,Senet Bonoları</t>
  </si>
  <si>
    <t xml:space="preserve">      1- Hiise Senetleri</t>
  </si>
  <si>
    <t xml:space="preserve">      3-Diğer Menkul kıymetler</t>
  </si>
  <si>
    <t xml:space="preserve"> -  2019 Balevi Eğitim Binası         :    300.000,00</t>
  </si>
  <si>
    <t xml:space="preserve">     1- Diğer Mali Borçlar</t>
  </si>
  <si>
    <t xml:space="preserve">                                                            BORNOVA ANADOLU LİSESİ   EĞİTİM VAKFI     31-12-2021 TARİHLİ BİLANÇO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</si>
</sst>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;[Red]0.00"/>
    <numFmt numFmtId="173" formatCode="#,##0.00;[Red]#,##0.00"/>
    <numFmt numFmtId="174" formatCode="#,##0;[Red]#,##0"/>
    <numFmt numFmtId="175" formatCode="mmm/yyyy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4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73" fontId="1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173" fontId="1" fillId="0" borderId="13" xfId="0" applyNumberFormat="1" applyFont="1" applyFill="1" applyBorder="1" applyAlignment="1">
      <alignment horizontal="right"/>
    </xf>
    <xf numFmtId="173" fontId="1" fillId="0" borderId="14" xfId="0" applyNumberFormat="1" applyFont="1" applyFill="1" applyBorder="1" applyAlignment="1">
      <alignment horizontal="right"/>
    </xf>
    <xf numFmtId="173" fontId="1" fillId="0" borderId="15" xfId="0" applyNumberFormat="1" applyFont="1" applyFill="1" applyBorder="1" applyAlignment="1">
      <alignment horizontal="right"/>
    </xf>
    <xf numFmtId="173" fontId="1" fillId="0" borderId="11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3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73" fontId="1" fillId="0" borderId="18" xfId="0" applyNumberFormat="1" applyFont="1" applyFill="1" applyBorder="1" applyAlignment="1">
      <alignment horizontal="right"/>
    </xf>
    <xf numFmtId="173" fontId="1" fillId="0" borderId="19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3"/>
  <sheetViews>
    <sheetView tabSelected="1" zoomScale="130" zoomScaleNormal="130" zoomScalePageLayoutView="0" workbookViewId="0" topLeftCell="B1">
      <selection activeCell="H116" sqref="H116"/>
    </sheetView>
  </sheetViews>
  <sheetFormatPr defaultColWidth="9.00390625" defaultRowHeight="12.75"/>
  <cols>
    <col min="1" max="1" width="10.875" style="5" customWidth="1"/>
    <col min="2" max="2" width="37.25390625" style="5" customWidth="1"/>
    <col min="3" max="3" width="16.25390625" style="5" customWidth="1"/>
    <col min="4" max="4" width="14.75390625" style="5" customWidth="1"/>
    <col min="5" max="5" width="15.375" style="5" customWidth="1"/>
    <col min="6" max="6" width="15.625" style="5" customWidth="1"/>
    <col min="7" max="7" width="14.375" style="5" customWidth="1"/>
    <col min="8" max="8" width="16.625" style="5" customWidth="1"/>
    <col min="9" max="16384" width="9.125" style="5" customWidth="1"/>
  </cols>
  <sheetData>
    <row r="1" ht="12">
      <c r="B1" s="4" t="s">
        <v>102</v>
      </c>
    </row>
    <row r="2" spans="2:8" ht="12.75" thickBot="1">
      <c r="B2" s="6" t="s">
        <v>27</v>
      </c>
      <c r="E2" s="7" t="s">
        <v>72</v>
      </c>
      <c r="H2" s="7" t="s">
        <v>72</v>
      </c>
    </row>
    <row r="3" spans="2:8" ht="12">
      <c r="B3" s="8"/>
      <c r="C3" s="21" t="s">
        <v>80</v>
      </c>
      <c r="D3" s="22"/>
      <c r="E3" s="23"/>
      <c r="F3" s="21" t="s">
        <v>92</v>
      </c>
      <c r="G3" s="22"/>
      <c r="H3" s="23"/>
    </row>
    <row r="4" spans="2:8" ht="12">
      <c r="B4" s="1"/>
      <c r="C4" s="24">
        <v>44196</v>
      </c>
      <c r="D4" s="25"/>
      <c r="E4" s="26"/>
      <c r="F4" s="24">
        <v>44561</v>
      </c>
      <c r="G4" s="25"/>
      <c r="H4" s="26"/>
    </row>
    <row r="5" spans="2:8" ht="12">
      <c r="B5" s="1" t="s">
        <v>0</v>
      </c>
      <c r="C5" s="9"/>
      <c r="D5" s="9"/>
      <c r="E5" s="10">
        <f>D6+D10+D14+D17+D20+D24+D28</f>
        <v>2456333.69</v>
      </c>
      <c r="F5" s="9"/>
      <c r="G5" s="9"/>
      <c r="H5" s="10">
        <f>G6+G10+G14+G17+G20+G24+G28</f>
        <v>2606535.77</v>
      </c>
    </row>
    <row r="6" spans="2:8" ht="12">
      <c r="B6" s="1" t="s">
        <v>1</v>
      </c>
      <c r="C6" s="2"/>
      <c r="D6" s="2">
        <f>C7+C8+C9</f>
        <v>2354800.17</v>
      </c>
      <c r="E6" s="11"/>
      <c r="F6" s="2"/>
      <c r="G6" s="2">
        <f>F7+F8+F9</f>
        <v>2477280.9</v>
      </c>
      <c r="H6" s="11"/>
    </row>
    <row r="7" spans="2:8" ht="12">
      <c r="B7" s="1" t="s">
        <v>2</v>
      </c>
      <c r="C7" s="2">
        <v>1372.76</v>
      </c>
      <c r="D7" s="2"/>
      <c r="E7" s="11"/>
      <c r="F7" s="2">
        <v>1916.68</v>
      </c>
      <c r="G7" s="2"/>
      <c r="H7" s="11"/>
    </row>
    <row r="8" spans="2:8" ht="12">
      <c r="B8" s="1" t="s">
        <v>3</v>
      </c>
      <c r="C8" s="2">
        <v>2312688.12</v>
      </c>
      <c r="D8" s="2"/>
      <c r="E8" s="11"/>
      <c r="F8" s="2">
        <v>2437440.61</v>
      </c>
      <c r="G8" s="2"/>
      <c r="H8" s="11"/>
    </row>
    <row r="9" spans="2:8" ht="12">
      <c r="B9" s="1" t="s">
        <v>70</v>
      </c>
      <c r="C9" s="2">
        <v>40739.29</v>
      </c>
      <c r="D9" s="2"/>
      <c r="E9" s="11"/>
      <c r="F9" s="2">
        <v>37923.61</v>
      </c>
      <c r="G9" s="2"/>
      <c r="H9" s="11"/>
    </row>
    <row r="10" spans="2:8" ht="12">
      <c r="B10" s="1" t="s">
        <v>4</v>
      </c>
      <c r="C10" s="2"/>
      <c r="D10" s="2">
        <f>C11+C12+C13</f>
        <v>10000</v>
      </c>
      <c r="E10" s="11"/>
      <c r="F10" s="2"/>
      <c r="G10" s="2">
        <f>F11+F12+F13</f>
        <v>10000</v>
      </c>
      <c r="H10" s="11"/>
    </row>
    <row r="11" spans="2:8" ht="12">
      <c r="B11" s="5" t="s">
        <v>98</v>
      </c>
      <c r="C11" s="2">
        <v>10000</v>
      </c>
      <c r="D11" s="2"/>
      <c r="E11" s="11"/>
      <c r="F11" s="2">
        <v>10000</v>
      </c>
      <c r="G11" s="2"/>
      <c r="H11" s="11"/>
    </row>
    <row r="12" spans="2:8" ht="12">
      <c r="B12" s="1" t="s">
        <v>97</v>
      </c>
      <c r="C12" s="2">
        <v>0</v>
      </c>
      <c r="D12" s="2"/>
      <c r="E12" s="11"/>
      <c r="F12" s="2">
        <v>0</v>
      </c>
      <c r="G12" s="2"/>
      <c r="H12" s="11"/>
    </row>
    <row r="13" spans="2:8" ht="12">
      <c r="B13" s="1" t="s">
        <v>99</v>
      </c>
      <c r="C13" s="2">
        <v>0</v>
      </c>
      <c r="D13" s="2"/>
      <c r="E13" s="11"/>
      <c r="F13" s="2">
        <v>0</v>
      </c>
      <c r="G13" s="2"/>
      <c r="H13" s="11"/>
    </row>
    <row r="14" spans="2:8" ht="12">
      <c r="B14" s="1" t="s">
        <v>5</v>
      </c>
      <c r="C14" s="2"/>
      <c r="D14" s="2">
        <f>C15</f>
        <v>4618.94</v>
      </c>
      <c r="E14" s="11"/>
      <c r="F14" s="2"/>
      <c r="G14" s="2">
        <f>F15</f>
        <v>4618.94</v>
      </c>
      <c r="H14" s="11"/>
    </row>
    <row r="15" spans="2:8" ht="12">
      <c r="B15" s="1" t="s">
        <v>75</v>
      </c>
      <c r="C15" s="2">
        <v>4618.94</v>
      </c>
      <c r="D15" s="2"/>
      <c r="E15" s="11"/>
      <c r="F15" s="2">
        <v>4618.94</v>
      </c>
      <c r="G15" s="2"/>
      <c r="H15" s="11"/>
    </row>
    <row r="16" spans="3:8" ht="12">
      <c r="C16" s="2"/>
      <c r="D16" s="2"/>
      <c r="E16" s="11"/>
      <c r="F16" s="2"/>
      <c r="G16" s="2"/>
      <c r="H16" s="11"/>
    </row>
    <row r="17" spans="2:8" ht="12">
      <c r="B17" s="1" t="s">
        <v>6</v>
      </c>
      <c r="C17" s="2"/>
      <c r="D17" s="2">
        <f>C18+C19</f>
        <v>59011.89</v>
      </c>
      <c r="E17" s="11"/>
      <c r="F17" s="2"/>
      <c r="G17" s="2">
        <f>F18+F19</f>
        <v>76372.25</v>
      </c>
      <c r="H17" s="11"/>
    </row>
    <row r="18" spans="2:8" ht="12">
      <c r="B18" s="1" t="s">
        <v>91</v>
      </c>
      <c r="C18" s="2">
        <v>59011.89</v>
      </c>
      <c r="D18" s="2"/>
      <c r="E18" s="11"/>
      <c r="F18" s="2">
        <v>76372.25</v>
      </c>
      <c r="G18" s="2"/>
      <c r="H18" s="11"/>
    </row>
    <row r="19" spans="2:8" ht="12">
      <c r="B19" s="1" t="s">
        <v>93</v>
      </c>
      <c r="C19" s="2">
        <v>0</v>
      </c>
      <c r="D19" s="2"/>
      <c r="E19" s="11"/>
      <c r="F19" s="2">
        <v>0</v>
      </c>
      <c r="G19" s="2"/>
      <c r="H19" s="11"/>
    </row>
    <row r="20" spans="2:8" ht="12">
      <c r="B20" s="1" t="s">
        <v>7</v>
      </c>
      <c r="C20" s="2"/>
      <c r="D20" s="2">
        <f>C21</f>
        <v>1680</v>
      </c>
      <c r="E20" s="11"/>
      <c r="F20" s="2"/>
      <c r="G20" s="2">
        <f>F21</f>
        <v>900</v>
      </c>
      <c r="H20" s="11"/>
    </row>
    <row r="21" spans="2:8" ht="12">
      <c r="B21" s="1" t="s">
        <v>77</v>
      </c>
      <c r="C21" s="2">
        <v>1680</v>
      </c>
      <c r="D21" s="2"/>
      <c r="E21" s="11"/>
      <c r="F21" s="2">
        <v>900</v>
      </c>
      <c r="G21" s="2"/>
      <c r="H21" s="11"/>
    </row>
    <row r="22" spans="2:8" ht="12">
      <c r="B22" s="1" t="s">
        <v>8</v>
      </c>
      <c r="C22" s="2"/>
      <c r="D22" s="2"/>
      <c r="E22" s="11"/>
      <c r="F22" s="2"/>
      <c r="G22" s="2"/>
      <c r="H22" s="11"/>
    </row>
    <row r="23" spans="2:8" ht="12">
      <c r="B23" s="1" t="s">
        <v>9</v>
      </c>
      <c r="C23" s="2"/>
      <c r="D23" s="2"/>
      <c r="E23" s="11"/>
      <c r="F23" s="2"/>
      <c r="G23" s="2"/>
      <c r="H23" s="11"/>
    </row>
    <row r="24" spans="2:8" ht="12">
      <c r="B24" s="1" t="s">
        <v>64</v>
      </c>
      <c r="C24" s="12"/>
      <c r="D24" s="2">
        <f>C26+C27</f>
        <v>26222.69</v>
      </c>
      <c r="E24" s="11"/>
      <c r="F24" s="12"/>
      <c r="G24" s="2">
        <f>F26+F27</f>
        <v>37363.68</v>
      </c>
      <c r="H24" s="11"/>
    </row>
    <row r="25" spans="2:8" ht="12">
      <c r="B25" s="1" t="s">
        <v>10</v>
      </c>
      <c r="C25" s="12"/>
      <c r="D25" s="2"/>
      <c r="E25" s="11"/>
      <c r="F25" s="12"/>
      <c r="G25" s="2"/>
      <c r="H25" s="11"/>
    </row>
    <row r="26" spans="2:8" ht="12">
      <c r="B26" s="1" t="s">
        <v>65</v>
      </c>
      <c r="C26" s="2">
        <v>11835.06</v>
      </c>
      <c r="D26" s="2"/>
      <c r="E26" s="11"/>
      <c r="F26" s="2">
        <v>14495.18</v>
      </c>
      <c r="G26" s="2"/>
      <c r="H26" s="11"/>
    </row>
    <row r="27" spans="2:8" ht="12">
      <c r="B27" s="1" t="s">
        <v>66</v>
      </c>
      <c r="C27" s="2">
        <v>14387.63</v>
      </c>
      <c r="D27" s="2"/>
      <c r="E27" s="11"/>
      <c r="F27" s="2">
        <v>22868.5</v>
      </c>
      <c r="G27" s="2"/>
      <c r="H27" s="11"/>
    </row>
    <row r="28" spans="2:8" ht="12">
      <c r="B28" s="1" t="s">
        <v>11</v>
      </c>
      <c r="C28" s="2"/>
      <c r="D28" s="2">
        <f>C30</f>
        <v>0</v>
      </c>
      <c r="E28" s="11"/>
      <c r="F28" s="2"/>
      <c r="G28" s="2">
        <f>F30</f>
        <v>0</v>
      </c>
      <c r="H28" s="11"/>
    </row>
    <row r="29" spans="2:8" ht="12">
      <c r="B29" s="1" t="s">
        <v>73</v>
      </c>
      <c r="C29" s="2"/>
      <c r="D29" s="2"/>
      <c r="E29" s="11"/>
      <c r="F29" s="2"/>
      <c r="G29" s="2"/>
      <c r="H29" s="11"/>
    </row>
    <row r="30" spans="2:8" ht="12">
      <c r="B30" s="1" t="s">
        <v>69</v>
      </c>
      <c r="C30" s="2">
        <v>0</v>
      </c>
      <c r="D30" s="2"/>
      <c r="E30" s="11"/>
      <c r="F30" s="2">
        <v>0</v>
      </c>
      <c r="G30" s="2"/>
      <c r="H30" s="11"/>
    </row>
    <row r="31" spans="2:8" ht="12">
      <c r="B31" s="1" t="s">
        <v>12</v>
      </c>
      <c r="C31" s="2"/>
      <c r="D31" s="2"/>
      <c r="E31" s="11">
        <f>E5</f>
        <v>2456333.69</v>
      </c>
      <c r="F31" s="2"/>
      <c r="G31" s="2"/>
      <c r="H31" s="11">
        <f>H5</f>
        <v>2606535.77</v>
      </c>
    </row>
    <row r="32" spans="2:8" ht="12">
      <c r="B32" s="1" t="s">
        <v>13</v>
      </c>
      <c r="C32" s="2"/>
      <c r="D32" s="2"/>
      <c r="E32" s="11">
        <f>D35+D39+D45+D50</f>
        <v>2304432.0800000005</v>
      </c>
      <c r="F32" s="2"/>
      <c r="G32" s="2"/>
      <c r="H32" s="11">
        <f>G35+G39+G45+G50</f>
        <v>2555384.0100000002</v>
      </c>
    </row>
    <row r="33" spans="2:8" ht="12">
      <c r="B33" s="1" t="s">
        <v>14</v>
      </c>
      <c r="C33" s="2"/>
      <c r="D33" s="2"/>
      <c r="E33" s="11"/>
      <c r="F33" s="2"/>
      <c r="G33" s="2"/>
      <c r="H33" s="11"/>
    </row>
    <row r="34" spans="2:8" ht="12">
      <c r="B34" s="1" t="s">
        <v>15</v>
      </c>
      <c r="C34" s="2"/>
      <c r="D34" s="2"/>
      <c r="E34" s="11"/>
      <c r="F34" s="2"/>
      <c r="G34" s="2"/>
      <c r="H34" s="11"/>
    </row>
    <row r="35" spans="2:8" ht="12">
      <c r="B35" s="1" t="s">
        <v>16</v>
      </c>
      <c r="C35" s="2"/>
      <c r="D35" s="13">
        <f>C37+C38</f>
        <v>10000</v>
      </c>
      <c r="E35" s="11"/>
      <c r="F35" s="2"/>
      <c r="G35" s="13">
        <f>F37+F38</f>
        <v>150000</v>
      </c>
      <c r="H35" s="11"/>
    </row>
    <row r="36" spans="2:8" ht="12">
      <c r="B36" s="1" t="s">
        <v>82</v>
      </c>
      <c r="C36" s="2"/>
      <c r="D36" s="13"/>
      <c r="E36" s="11"/>
      <c r="F36" s="2"/>
      <c r="G36" s="13"/>
      <c r="H36" s="11"/>
    </row>
    <row r="37" spans="2:8" ht="12">
      <c r="B37" s="1" t="s">
        <v>83</v>
      </c>
      <c r="C37" s="2">
        <v>10000</v>
      </c>
      <c r="D37" s="13"/>
      <c r="E37" s="11"/>
      <c r="F37" s="2">
        <v>150000</v>
      </c>
      <c r="G37" s="13"/>
      <c r="H37" s="11"/>
    </row>
    <row r="38" spans="2:8" ht="12">
      <c r="B38" s="1" t="s">
        <v>84</v>
      </c>
      <c r="C38" s="2">
        <v>0</v>
      </c>
      <c r="D38" s="13"/>
      <c r="E38" s="11"/>
      <c r="F38" s="2">
        <v>0</v>
      </c>
      <c r="G38" s="13"/>
      <c r="H38" s="11"/>
    </row>
    <row r="39" spans="2:8" ht="12">
      <c r="B39" s="1" t="s">
        <v>17</v>
      </c>
      <c r="C39" s="12"/>
      <c r="D39" s="14">
        <f>C40+C41+C42+C43</f>
        <v>2283852.3400000003</v>
      </c>
      <c r="E39" s="11"/>
      <c r="F39" s="12"/>
      <c r="G39" s="14">
        <f>F40+F41+F42+F43</f>
        <v>2386449.87</v>
      </c>
      <c r="H39" s="11"/>
    </row>
    <row r="40" spans="2:8" ht="12">
      <c r="B40" s="1" t="s">
        <v>67</v>
      </c>
      <c r="C40" s="2">
        <v>240750</v>
      </c>
      <c r="D40" s="15"/>
      <c r="E40" s="11"/>
      <c r="F40" s="2">
        <v>240750</v>
      </c>
      <c r="G40" s="15"/>
      <c r="H40" s="11"/>
    </row>
    <row r="41" spans="2:8" ht="12">
      <c r="B41" s="1" t="s">
        <v>81</v>
      </c>
      <c r="C41" s="2">
        <v>1910041.57</v>
      </c>
      <c r="D41" s="15"/>
      <c r="E41" s="11"/>
      <c r="F41" s="2">
        <v>1910041.57</v>
      </c>
      <c r="G41" s="15"/>
      <c r="H41" s="11"/>
    </row>
    <row r="42" spans="2:8" ht="12">
      <c r="B42" s="1" t="s">
        <v>18</v>
      </c>
      <c r="C42" s="2">
        <v>145192.74</v>
      </c>
      <c r="D42" s="15"/>
      <c r="E42" s="11"/>
      <c r="F42" s="2">
        <v>247790.27</v>
      </c>
      <c r="G42" s="15"/>
      <c r="H42" s="11"/>
    </row>
    <row r="43" spans="2:8" ht="12">
      <c r="B43" s="1" t="s">
        <v>19</v>
      </c>
      <c r="C43" s="2">
        <v>-12131.97</v>
      </c>
      <c r="D43" s="15"/>
      <c r="E43" s="11"/>
      <c r="F43" s="2">
        <v>-12131.97</v>
      </c>
      <c r="G43" s="15"/>
      <c r="H43" s="11"/>
    </row>
    <row r="44" spans="2:8" ht="12">
      <c r="B44" s="1" t="s">
        <v>76</v>
      </c>
      <c r="C44" s="2">
        <v>0</v>
      </c>
      <c r="D44" s="15"/>
      <c r="E44" s="11"/>
      <c r="F44" s="2">
        <v>0</v>
      </c>
      <c r="G44" s="15"/>
      <c r="H44" s="11"/>
    </row>
    <row r="45" spans="2:8" ht="12">
      <c r="B45" s="1" t="s">
        <v>20</v>
      </c>
      <c r="C45" s="2"/>
      <c r="D45" s="2">
        <f>C46+C47</f>
        <v>10579.74</v>
      </c>
      <c r="E45" s="11"/>
      <c r="F45" s="2"/>
      <c r="G45" s="2">
        <f>F46+F47</f>
        <v>18934.14</v>
      </c>
      <c r="H45" s="11"/>
    </row>
    <row r="46" spans="2:8" ht="12">
      <c r="B46" s="1" t="s">
        <v>78</v>
      </c>
      <c r="C46" s="2">
        <v>14028.81</v>
      </c>
      <c r="D46" s="2"/>
      <c r="E46" s="11"/>
      <c r="F46" s="2">
        <v>22383.21</v>
      </c>
      <c r="G46" s="2"/>
      <c r="H46" s="11"/>
    </row>
    <row r="47" spans="2:8" ht="12">
      <c r="B47" s="1" t="s">
        <v>19</v>
      </c>
      <c r="C47" s="2">
        <v>-3449.07</v>
      </c>
      <c r="D47" s="2"/>
      <c r="E47" s="11"/>
      <c r="F47" s="2">
        <v>-3449.07</v>
      </c>
      <c r="G47" s="2"/>
      <c r="H47" s="11"/>
    </row>
    <row r="48" spans="2:8" ht="12">
      <c r="B48" s="1" t="s">
        <v>21</v>
      </c>
      <c r="C48" s="2"/>
      <c r="D48" s="2"/>
      <c r="E48" s="11"/>
      <c r="F48" s="2"/>
      <c r="G48" s="2"/>
      <c r="H48" s="11"/>
    </row>
    <row r="49" spans="2:8" ht="12">
      <c r="B49" s="1" t="s">
        <v>22</v>
      </c>
      <c r="C49" s="2"/>
      <c r="D49" s="2"/>
      <c r="E49" s="11"/>
      <c r="F49" s="2"/>
      <c r="G49" s="2"/>
      <c r="H49" s="11"/>
    </row>
    <row r="50" spans="2:8" ht="12">
      <c r="B50" s="1" t="s">
        <v>10</v>
      </c>
      <c r="C50" s="2"/>
      <c r="D50" s="2">
        <f>C51</f>
        <v>0</v>
      </c>
      <c r="E50" s="11"/>
      <c r="F50" s="2"/>
      <c r="G50" s="2">
        <f>F51</f>
        <v>0</v>
      </c>
      <c r="H50" s="11"/>
    </row>
    <row r="51" spans="2:8" ht="12">
      <c r="B51" s="1" t="s">
        <v>23</v>
      </c>
      <c r="C51" s="2">
        <v>0</v>
      </c>
      <c r="D51" s="2"/>
      <c r="E51" s="11"/>
      <c r="F51" s="2">
        <v>0</v>
      </c>
      <c r="G51" s="2"/>
      <c r="H51" s="11"/>
    </row>
    <row r="52" spans="2:8" ht="12">
      <c r="B52" s="1" t="s">
        <v>24</v>
      </c>
      <c r="C52" s="2"/>
      <c r="D52" s="2"/>
      <c r="E52" s="11"/>
      <c r="F52" s="2"/>
      <c r="G52" s="2"/>
      <c r="H52" s="11"/>
    </row>
    <row r="53" spans="2:8" ht="12">
      <c r="B53" s="1" t="s">
        <v>25</v>
      </c>
      <c r="C53" s="2"/>
      <c r="D53" s="2"/>
      <c r="E53" s="11">
        <f>E32</f>
        <v>2304432.0800000005</v>
      </c>
      <c r="F53" s="2"/>
      <c r="G53" s="2"/>
      <c r="H53" s="11">
        <f>H32</f>
        <v>2555384.0100000002</v>
      </c>
    </row>
    <row r="54" spans="2:8" ht="12.75" thickBot="1">
      <c r="B54" s="16" t="s">
        <v>26</v>
      </c>
      <c r="C54" s="17"/>
      <c r="D54" s="17"/>
      <c r="E54" s="18">
        <f>E31+E32</f>
        <v>4760765.7700000005</v>
      </c>
      <c r="F54" s="17"/>
      <c r="G54" s="17"/>
      <c r="H54" s="18">
        <f>H31+H32</f>
        <v>5161919.78</v>
      </c>
    </row>
    <row r="58" spans="2:8" ht="11.25" customHeight="1" thickBot="1">
      <c r="B58" s="6" t="s">
        <v>28</v>
      </c>
      <c r="E58" s="7" t="s">
        <v>74</v>
      </c>
      <c r="H58" s="7" t="s">
        <v>72</v>
      </c>
    </row>
    <row r="59" spans="2:8" ht="11.25" customHeight="1">
      <c r="B59" s="8"/>
      <c r="C59" s="21" t="s">
        <v>80</v>
      </c>
      <c r="D59" s="22"/>
      <c r="E59" s="23"/>
      <c r="F59" s="21" t="s">
        <v>79</v>
      </c>
      <c r="G59" s="22"/>
      <c r="H59" s="23"/>
    </row>
    <row r="60" spans="2:8" ht="11.25" customHeight="1">
      <c r="B60" s="1"/>
      <c r="C60" s="24">
        <v>44196</v>
      </c>
      <c r="D60" s="25"/>
      <c r="E60" s="26"/>
      <c r="F60" s="24">
        <v>44561</v>
      </c>
      <c r="G60" s="25"/>
      <c r="H60" s="26"/>
    </row>
    <row r="61" spans="2:8" ht="11.25" customHeight="1">
      <c r="B61" s="1" t="s">
        <v>28</v>
      </c>
      <c r="C61" s="9"/>
      <c r="D61" s="9"/>
      <c r="E61" s="10">
        <f>E113</f>
        <v>4760765.77</v>
      </c>
      <c r="F61" s="9"/>
      <c r="G61" s="9"/>
      <c r="H61" s="10">
        <f>H113</f>
        <v>5161919.779999999</v>
      </c>
    </row>
    <row r="62" spans="2:8" ht="11.25" customHeight="1">
      <c r="B62" s="1" t="s">
        <v>29</v>
      </c>
      <c r="C62" s="2"/>
      <c r="D62" s="2"/>
      <c r="E62" s="11">
        <f>+D66+D73+D78</f>
        <v>28745.23</v>
      </c>
      <c r="F62" s="2"/>
      <c r="G62" s="2"/>
      <c r="H62" s="11">
        <f>+G66+G73+G78+G63</f>
        <v>100033.59</v>
      </c>
    </row>
    <row r="63" spans="2:8" ht="11.25" customHeight="1">
      <c r="B63" s="1" t="s">
        <v>30</v>
      </c>
      <c r="C63" s="2"/>
      <c r="D63" s="2"/>
      <c r="E63" s="11"/>
      <c r="F63" s="2"/>
      <c r="G63" s="2">
        <f>F64</f>
        <v>48215.74</v>
      </c>
      <c r="H63" s="11"/>
    </row>
    <row r="64" spans="2:8" ht="11.25" customHeight="1">
      <c r="B64" s="1" t="s">
        <v>101</v>
      </c>
      <c r="C64" s="2"/>
      <c r="D64" s="2"/>
      <c r="E64" s="11"/>
      <c r="F64" s="2">
        <v>48215.74</v>
      </c>
      <c r="G64" s="2"/>
      <c r="H64" s="11"/>
    </row>
    <row r="65" spans="2:8" ht="11.25" customHeight="1">
      <c r="B65" s="1" t="s">
        <v>31</v>
      </c>
      <c r="C65" s="2"/>
      <c r="D65" s="2"/>
      <c r="E65" s="11"/>
      <c r="F65" s="2"/>
      <c r="G65" s="2"/>
      <c r="H65" s="11"/>
    </row>
    <row r="66" spans="2:8" ht="11.25" customHeight="1">
      <c r="B66" s="1" t="s">
        <v>32</v>
      </c>
      <c r="C66" s="2"/>
      <c r="D66" s="2">
        <f>+C67+C68+C69</f>
        <v>18944.64</v>
      </c>
      <c r="E66" s="11"/>
      <c r="F66" s="2"/>
      <c r="G66" s="2">
        <f>+F67+F68+F69</f>
        <v>22467.59</v>
      </c>
      <c r="H66" s="11"/>
    </row>
    <row r="67" spans="2:8" ht="11.25" customHeight="1">
      <c r="B67" s="1" t="s">
        <v>85</v>
      </c>
      <c r="C67" s="2">
        <v>0</v>
      </c>
      <c r="D67" s="2"/>
      <c r="E67" s="11"/>
      <c r="F67" s="2">
        <v>0</v>
      </c>
      <c r="G67" s="2"/>
      <c r="H67" s="11"/>
    </row>
    <row r="68" spans="2:8" ht="11.25" customHeight="1">
      <c r="B68" s="1" t="s">
        <v>68</v>
      </c>
      <c r="C68" s="2">
        <v>0</v>
      </c>
      <c r="D68" s="2"/>
      <c r="E68" s="11"/>
      <c r="F68" s="2">
        <v>0</v>
      </c>
      <c r="G68" s="2"/>
      <c r="H68" s="11"/>
    </row>
    <row r="69" spans="2:8" ht="11.25" customHeight="1">
      <c r="B69" s="1" t="s">
        <v>33</v>
      </c>
      <c r="C69" s="2">
        <v>18944.64</v>
      </c>
      <c r="D69" s="2"/>
      <c r="E69" s="11"/>
      <c r="F69" s="2">
        <v>22467.59</v>
      </c>
      <c r="G69" s="2"/>
      <c r="H69" s="11"/>
    </row>
    <row r="70" spans="2:8" ht="11.25" customHeight="1">
      <c r="B70" s="1" t="s">
        <v>34</v>
      </c>
      <c r="C70" s="2"/>
      <c r="D70" s="2"/>
      <c r="E70" s="11"/>
      <c r="F70" s="2"/>
      <c r="G70" s="2"/>
      <c r="H70" s="11"/>
    </row>
    <row r="71" spans="2:8" ht="11.25" customHeight="1">
      <c r="B71" s="1" t="s">
        <v>35</v>
      </c>
      <c r="C71" s="2"/>
      <c r="D71" s="2"/>
      <c r="E71" s="11"/>
      <c r="F71" s="2"/>
      <c r="G71" s="2"/>
      <c r="H71" s="11"/>
    </row>
    <row r="72" spans="2:8" ht="11.25" customHeight="1">
      <c r="B72" s="1" t="s">
        <v>36</v>
      </c>
      <c r="C72" s="2"/>
      <c r="D72" s="2"/>
      <c r="E72" s="11"/>
      <c r="F72" s="2"/>
      <c r="G72" s="2"/>
      <c r="H72" s="11"/>
    </row>
    <row r="73" spans="2:8" ht="11.25" customHeight="1">
      <c r="B73" s="1" t="s">
        <v>37</v>
      </c>
      <c r="C73" s="2"/>
      <c r="D73" s="2">
        <f>+C75+C76</f>
        <v>9800.59</v>
      </c>
      <c r="E73" s="11"/>
      <c r="F73" s="2"/>
      <c r="G73" s="2">
        <f>F75+F76</f>
        <v>29350.260000000002</v>
      </c>
      <c r="H73" s="11"/>
    </row>
    <row r="74" spans="2:8" ht="11.25" customHeight="1">
      <c r="B74" s="1" t="s">
        <v>38</v>
      </c>
      <c r="C74" s="12"/>
      <c r="D74" s="2"/>
      <c r="E74" s="11"/>
      <c r="F74" s="12"/>
      <c r="G74" s="2"/>
      <c r="H74" s="11"/>
    </row>
    <row r="75" spans="2:8" ht="11.25" customHeight="1">
      <c r="B75" s="1" t="s">
        <v>39</v>
      </c>
      <c r="C75" s="2">
        <v>3579.48</v>
      </c>
      <c r="D75" s="2"/>
      <c r="E75" s="11"/>
      <c r="F75" s="2">
        <v>12723.44</v>
      </c>
      <c r="G75" s="2"/>
      <c r="H75" s="11"/>
    </row>
    <row r="76" spans="2:8" ht="11.25" customHeight="1">
      <c r="B76" s="1" t="s">
        <v>40</v>
      </c>
      <c r="C76" s="2">
        <v>6221.11</v>
      </c>
      <c r="D76" s="2"/>
      <c r="E76" s="11"/>
      <c r="F76" s="2">
        <v>16626.82</v>
      </c>
      <c r="G76" s="2"/>
      <c r="H76" s="11"/>
    </row>
    <row r="77" spans="2:8" ht="11.25" customHeight="1">
      <c r="B77" s="1" t="s">
        <v>41</v>
      </c>
      <c r="C77" s="2"/>
      <c r="D77" s="2"/>
      <c r="E77" s="11"/>
      <c r="F77" s="2"/>
      <c r="G77" s="2"/>
      <c r="H77" s="11"/>
    </row>
    <row r="78" spans="2:8" ht="11.25" customHeight="1">
      <c r="B78" s="1" t="s">
        <v>42</v>
      </c>
      <c r="C78" s="2"/>
      <c r="D78" s="2">
        <f>C79</f>
        <v>0</v>
      </c>
      <c r="E78" s="11"/>
      <c r="F78" s="2"/>
      <c r="G78" s="2">
        <f>F79</f>
        <v>0</v>
      </c>
      <c r="H78" s="11"/>
    </row>
    <row r="79" spans="2:8" ht="11.25" customHeight="1">
      <c r="B79" s="1" t="s">
        <v>86</v>
      </c>
      <c r="C79" s="2">
        <v>0</v>
      </c>
      <c r="D79" s="2"/>
      <c r="E79" s="11"/>
      <c r="F79" s="2">
        <v>0</v>
      </c>
      <c r="G79" s="2"/>
      <c r="H79" s="11"/>
    </row>
    <row r="80" spans="2:8" ht="11.25" customHeight="1">
      <c r="B80" s="1" t="s">
        <v>43</v>
      </c>
      <c r="C80" s="2"/>
      <c r="D80" s="2"/>
      <c r="E80" s="11"/>
      <c r="F80" s="2"/>
      <c r="G80" s="2"/>
      <c r="H80" s="11"/>
    </row>
    <row r="81" spans="2:8" ht="11.25" customHeight="1">
      <c r="B81" s="1" t="s">
        <v>44</v>
      </c>
      <c r="C81" s="2"/>
      <c r="D81" s="2"/>
      <c r="E81" s="11">
        <f>+E62</f>
        <v>28745.23</v>
      </c>
      <c r="F81" s="2"/>
      <c r="G81" s="2"/>
      <c r="H81" s="11">
        <f>+H62</f>
        <v>100033.59</v>
      </c>
    </row>
    <row r="82" spans="2:8" ht="11.25" customHeight="1">
      <c r="B82" s="1" t="s">
        <v>45</v>
      </c>
      <c r="C82" s="2"/>
      <c r="D82" s="2"/>
      <c r="E82" s="11">
        <f>D83+D84+D85+D86+D87+D88+D90</f>
        <v>0</v>
      </c>
      <c r="F82" s="2"/>
      <c r="G82" s="2"/>
      <c r="H82" s="11">
        <f>G83+G84+G85+G86+G87+G88+G90</f>
        <v>0</v>
      </c>
    </row>
    <row r="83" spans="2:8" ht="11.25" customHeight="1">
      <c r="B83" s="1" t="s">
        <v>30</v>
      </c>
      <c r="C83" s="2"/>
      <c r="D83" s="2"/>
      <c r="E83" s="11"/>
      <c r="F83" s="2"/>
      <c r="G83" s="2"/>
      <c r="H83" s="11"/>
    </row>
    <row r="84" spans="2:8" ht="11.25" customHeight="1">
      <c r="B84" s="1" t="s">
        <v>31</v>
      </c>
      <c r="C84" s="2"/>
      <c r="D84" s="2"/>
      <c r="E84" s="11"/>
      <c r="F84" s="2"/>
      <c r="G84" s="2"/>
      <c r="H84" s="11"/>
    </row>
    <row r="85" spans="2:8" ht="11.25" customHeight="1">
      <c r="B85" s="1" t="s">
        <v>32</v>
      </c>
      <c r="C85" s="2"/>
      <c r="D85" s="19"/>
      <c r="E85" s="11"/>
      <c r="F85" s="2"/>
      <c r="G85" s="19"/>
      <c r="H85" s="11"/>
    </row>
    <row r="86" spans="2:8" ht="11.25" customHeight="1">
      <c r="B86" s="1" t="s">
        <v>34</v>
      </c>
      <c r="C86" s="2"/>
      <c r="D86" s="2"/>
      <c r="E86" s="11"/>
      <c r="F86" s="2"/>
      <c r="G86" s="2"/>
      <c r="H86" s="11"/>
    </row>
    <row r="87" spans="2:8" ht="11.25" customHeight="1">
      <c r="B87" s="1" t="s">
        <v>46</v>
      </c>
      <c r="C87" s="2"/>
      <c r="D87" s="2"/>
      <c r="E87" s="11"/>
      <c r="F87" s="2"/>
      <c r="G87" s="2"/>
      <c r="H87" s="11"/>
    </row>
    <row r="88" spans="2:8" ht="11.25" customHeight="1">
      <c r="B88" s="1" t="s">
        <v>47</v>
      </c>
      <c r="D88" s="2">
        <f>C89</f>
        <v>0</v>
      </c>
      <c r="E88" s="11"/>
      <c r="G88" s="2">
        <f>F89</f>
        <v>0</v>
      </c>
      <c r="H88" s="11"/>
    </row>
    <row r="89" spans="2:8" ht="11.25" customHeight="1">
      <c r="B89" s="1" t="s">
        <v>87</v>
      </c>
      <c r="C89" s="2">
        <v>0</v>
      </c>
      <c r="D89" s="2"/>
      <c r="E89" s="11"/>
      <c r="F89" s="2">
        <v>0</v>
      </c>
      <c r="G89" s="2"/>
      <c r="H89" s="11"/>
    </row>
    <row r="90" spans="2:8" ht="11.25" customHeight="1">
      <c r="B90" s="1" t="s">
        <v>48</v>
      </c>
      <c r="C90" s="2"/>
      <c r="D90" s="2"/>
      <c r="E90" s="11"/>
      <c r="F90" s="2"/>
      <c r="G90" s="2"/>
      <c r="H90" s="11"/>
    </row>
    <row r="91" spans="2:8" ht="11.25" customHeight="1">
      <c r="B91" s="1" t="s">
        <v>49</v>
      </c>
      <c r="C91" s="2"/>
      <c r="D91" s="2"/>
      <c r="E91" s="11">
        <f>E82</f>
        <v>0</v>
      </c>
      <c r="F91" s="2"/>
      <c r="G91" s="2"/>
      <c r="H91" s="11">
        <f>H82</f>
        <v>0</v>
      </c>
    </row>
    <row r="92" spans="2:8" ht="11.25" customHeight="1">
      <c r="B92" s="1" t="s">
        <v>50</v>
      </c>
      <c r="C92" s="2"/>
      <c r="D92" s="2"/>
      <c r="E92" s="11">
        <f>+D93+D95+D100+D105+D109</f>
        <v>4732020.539999999</v>
      </c>
      <c r="F92" s="2"/>
      <c r="G92" s="2"/>
      <c r="H92" s="11">
        <f>+G93+G95+G100+G105+G109</f>
        <v>5061886.1899999995</v>
      </c>
    </row>
    <row r="93" spans="2:8" ht="11.25" customHeight="1">
      <c r="B93" s="1" t="s">
        <v>52</v>
      </c>
      <c r="C93" s="2"/>
      <c r="D93" s="2">
        <v>1.03</v>
      </c>
      <c r="E93" s="11"/>
      <c r="F93" s="2"/>
      <c r="G93" s="2">
        <v>1.03</v>
      </c>
      <c r="H93" s="11"/>
    </row>
    <row r="94" spans="2:8" ht="11.25" customHeight="1">
      <c r="B94" s="1" t="s">
        <v>51</v>
      </c>
      <c r="C94" s="2">
        <v>1.03</v>
      </c>
      <c r="D94" s="2"/>
      <c r="E94" s="11"/>
      <c r="F94" s="2">
        <v>1.03</v>
      </c>
      <c r="G94" s="2"/>
      <c r="H94" s="11"/>
    </row>
    <row r="95" spans="2:8" ht="11.25" customHeight="1">
      <c r="B95" s="1" t="s">
        <v>53</v>
      </c>
      <c r="C95" s="2"/>
      <c r="D95" s="2">
        <f>+C96+C97+C98+C99</f>
        <v>1973710.1800000002</v>
      </c>
      <c r="E95" s="11"/>
      <c r="F95" s="2"/>
      <c r="G95" s="2">
        <f>+F96+F97+F98+F99</f>
        <v>1973710.1800000002</v>
      </c>
      <c r="H95" s="11"/>
    </row>
    <row r="96" spans="2:8" ht="11.25" customHeight="1">
      <c r="B96" s="1" t="s">
        <v>89</v>
      </c>
      <c r="C96" s="2">
        <v>477659.57</v>
      </c>
      <c r="D96" s="2"/>
      <c r="E96" s="11"/>
      <c r="F96" s="2">
        <v>477659.57</v>
      </c>
      <c r="G96" s="2"/>
      <c r="H96" s="11"/>
    </row>
    <row r="97" spans="2:8" ht="11.25" customHeight="1">
      <c r="B97" s="1" t="s">
        <v>88</v>
      </c>
      <c r="C97" s="2">
        <v>1177840.74</v>
      </c>
      <c r="D97" s="2"/>
      <c r="E97" s="11"/>
      <c r="F97" s="2">
        <v>1177840.74</v>
      </c>
      <c r="G97" s="2"/>
      <c r="H97" s="11"/>
    </row>
    <row r="98" spans="2:8" ht="11.25" customHeight="1">
      <c r="B98" s="1" t="s">
        <v>90</v>
      </c>
      <c r="C98" s="2">
        <v>18209.87</v>
      </c>
      <c r="D98" s="2"/>
      <c r="E98" s="11"/>
      <c r="F98" s="2">
        <v>18209.87</v>
      </c>
      <c r="G98" s="2"/>
      <c r="H98" s="11"/>
    </row>
    <row r="99" spans="2:8" ht="11.25" customHeight="1">
      <c r="B99" s="1" t="s">
        <v>100</v>
      </c>
      <c r="C99" s="2">
        <v>300000</v>
      </c>
      <c r="D99" s="2"/>
      <c r="E99" s="11"/>
      <c r="F99" s="2">
        <v>300000</v>
      </c>
      <c r="G99" s="2"/>
      <c r="H99" s="11"/>
    </row>
    <row r="100" spans="2:8" ht="11.25" customHeight="1">
      <c r="B100" s="1" t="s">
        <v>54</v>
      </c>
      <c r="C100" s="2"/>
      <c r="D100" s="2">
        <f>+C101</f>
        <v>2479060.7299999995</v>
      </c>
      <c r="E100" s="11"/>
      <c r="F100" s="2"/>
      <c r="G100" s="2">
        <f>+F101</f>
        <v>2808926.38</v>
      </c>
      <c r="H100" s="11"/>
    </row>
    <row r="101" spans="2:8" ht="11.25" customHeight="1">
      <c r="B101" s="1" t="s">
        <v>71</v>
      </c>
      <c r="C101" s="2">
        <v>2479060.7299999995</v>
      </c>
      <c r="D101" s="2"/>
      <c r="E101" s="11"/>
      <c r="F101" s="2">
        <v>2808926.38</v>
      </c>
      <c r="G101" s="2"/>
      <c r="H101" s="11"/>
    </row>
    <row r="102" spans="2:8" ht="11.25" customHeight="1">
      <c r="B102" s="1" t="s">
        <v>95</v>
      </c>
      <c r="C102" s="3">
        <v>2479060.7299999995</v>
      </c>
      <c r="D102" s="2"/>
      <c r="E102" s="11"/>
      <c r="F102" s="3">
        <v>2808926.38</v>
      </c>
      <c r="G102" s="2"/>
      <c r="H102" s="11"/>
    </row>
    <row r="103" spans="2:8" ht="11.25" customHeight="1">
      <c r="B103" s="1" t="s">
        <v>94</v>
      </c>
      <c r="C103" s="27">
        <v>0</v>
      </c>
      <c r="D103" s="2"/>
      <c r="E103" s="11"/>
      <c r="F103" s="27">
        <v>0</v>
      </c>
      <c r="G103" s="2"/>
      <c r="H103" s="11"/>
    </row>
    <row r="104" spans="2:8" ht="11.25" customHeight="1">
      <c r="B104" s="1" t="s">
        <v>96</v>
      </c>
      <c r="C104" s="20">
        <v>0</v>
      </c>
      <c r="D104" s="2"/>
      <c r="E104" s="11"/>
      <c r="F104" s="20">
        <v>0</v>
      </c>
      <c r="G104" s="2"/>
      <c r="H104" s="11"/>
    </row>
    <row r="105" spans="2:8" ht="11.25" customHeight="1">
      <c r="B105" s="1" t="s">
        <v>55</v>
      </c>
      <c r="C105" s="2"/>
      <c r="D105" s="2">
        <v>279248.6</v>
      </c>
      <c r="E105" s="11"/>
      <c r="F105" s="2"/>
      <c r="G105" s="2">
        <v>279248.6</v>
      </c>
      <c r="H105" s="11"/>
    </row>
    <row r="106" spans="2:8" ht="11.25" customHeight="1">
      <c r="B106" s="1" t="s">
        <v>56</v>
      </c>
      <c r="C106" s="2">
        <v>279248.6</v>
      </c>
      <c r="D106" s="2"/>
      <c r="E106" s="11"/>
      <c r="F106" s="2">
        <v>279248.6</v>
      </c>
      <c r="G106" s="2"/>
      <c r="H106" s="11"/>
    </row>
    <row r="107" spans="2:8" ht="11.25" customHeight="1">
      <c r="B107" s="1" t="s">
        <v>57</v>
      </c>
      <c r="C107" s="2"/>
      <c r="D107" s="2"/>
      <c r="E107" s="11"/>
      <c r="F107" s="2"/>
      <c r="G107" s="2"/>
      <c r="H107" s="11"/>
    </row>
    <row r="108" spans="2:8" ht="11.25" customHeight="1">
      <c r="B108" s="1" t="s">
        <v>59</v>
      </c>
      <c r="C108" s="2"/>
      <c r="D108" s="2"/>
      <c r="E108" s="11"/>
      <c r="F108" s="2"/>
      <c r="G108" s="2"/>
      <c r="H108" s="11"/>
    </row>
    <row r="109" spans="2:8" ht="11.25" customHeight="1">
      <c r="B109" s="1" t="s">
        <v>58</v>
      </c>
      <c r="C109" s="2"/>
      <c r="D109" s="2">
        <f>+C110</f>
        <v>0</v>
      </c>
      <c r="E109" s="11"/>
      <c r="F109" s="2"/>
      <c r="G109" s="2">
        <f>+F110</f>
        <v>0</v>
      </c>
      <c r="H109" s="11"/>
    </row>
    <row r="110" spans="2:8" ht="11.25" customHeight="1">
      <c r="B110" s="1" t="s">
        <v>60</v>
      </c>
      <c r="C110" s="2">
        <v>0</v>
      </c>
      <c r="D110" s="2"/>
      <c r="E110" s="11"/>
      <c r="F110" s="2">
        <v>0</v>
      </c>
      <c r="G110" s="2"/>
      <c r="H110" s="11"/>
    </row>
    <row r="111" spans="2:8" ht="11.25" customHeight="1">
      <c r="B111" s="1" t="s">
        <v>61</v>
      </c>
      <c r="C111" s="2"/>
      <c r="D111" s="2"/>
      <c r="E111" s="11"/>
      <c r="F111" s="2"/>
      <c r="G111" s="2"/>
      <c r="H111" s="11"/>
    </row>
    <row r="112" spans="2:8" ht="11.25" customHeight="1">
      <c r="B112" s="1" t="s">
        <v>62</v>
      </c>
      <c r="C112" s="2"/>
      <c r="D112" s="2"/>
      <c r="E112" s="11">
        <f>+E92</f>
        <v>4732020.539999999</v>
      </c>
      <c r="F112" s="2"/>
      <c r="G112" s="2"/>
      <c r="H112" s="11">
        <f>+H92</f>
        <v>5061886.1899999995</v>
      </c>
    </row>
    <row r="113" spans="2:8" ht="11.25" customHeight="1" thickBot="1">
      <c r="B113" s="16" t="s">
        <v>63</v>
      </c>
      <c r="C113" s="17"/>
      <c r="D113" s="17"/>
      <c r="E113" s="18">
        <f>E62+E82+E92</f>
        <v>4760765.77</v>
      </c>
      <c r="F113" s="17"/>
      <c r="G113" s="17"/>
      <c r="H113" s="18">
        <f>H62+H82+H92</f>
        <v>5161919.779999999</v>
      </c>
    </row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8">
    <mergeCell ref="C59:E59"/>
    <mergeCell ref="C60:E60"/>
    <mergeCell ref="F4:H4"/>
    <mergeCell ref="F59:H59"/>
    <mergeCell ref="F60:H60"/>
    <mergeCell ref="F3:H3"/>
    <mergeCell ref="C3:E3"/>
    <mergeCell ref="C4:E4"/>
  </mergeCells>
  <printOptions/>
  <pageMargins left="0.15748031496062992" right="0.4330708661417323" top="0.15748031496062992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Hakan ŞARAP</cp:lastModifiedBy>
  <cp:lastPrinted>2020-01-28T14:58:50Z</cp:lastPrinted>
  <dcterms:created xsi:type="dcterms:W3CDTF">2005-03-14T08:44:51Z</dcterms:created>
  <dcterms:modified xsi:type="dcterms:W3CDTF">2022-03-12T11:26:01Z</dcterms:modified>
  <cp:category/>
  <cp:version/>
  <cp:contentType/>
  <cp:contentStatus/>
</cp:coreProperties>
</file>