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31.12.202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<sst xmlns="http://schemas.openxmlformats.org/spreadsheetml/2006/main" count="106" uniqueCount="102">
  <si>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B.A.L. EĞİTİM VAKFI GELİR GİDER TABLOSU</t>
  </si>
  <si>
    <t>A. BRÜT SATIŞLAR</t>
  </si>
  <si>
    <t xml:space="preserve"> - Faiz gelirleri </t>
  </si>
  <si>
    <t>B. SATIŞTAN İNDİRİMLER (-)</t>
  </si>
  <si>
    <t>C. NET SATIŞLAR</t>
  </si>
  <si>
    <t>D. SATIŞLARIN MALİYETİ (-)</t>
  </si>
  <si>
    <t>E. BRÜT SATIŞ KARI VE ZARARI</t>
  </si>
  <si>
    <t>F. FAALİYET GİDERLERİ (-)</t>
  </si>
  <si>
    <t xml:space="preserve">  - AMACA YÖNELİK GİD:</t>
  </si>
  <si>
    <t xml:space="preserve">     - Öğrenci Burs Gid.</t>
  </si>
  <si>
    <t xml:space="preserve">     - Telefon</t>
  </si>
  <si>
    <t>H. FAALİYET DIŞI GELİRLER</t>
  </si>
  <si>
    <t>İ. FAALİYET DIŞI GİDERLER</t>
  </si>
  <si>
    <t xml:space="preserve">     - Kültür amaclı gid.</t>
  </si>
  <si>
    <t xml:space="preserve">     - Kütüphane</t>
  </si>
  <si>
    <t xml:space="preserve">     - Vakıflar bölge müh. Teftiş payı</t>
  </si>
  <si>
    <t xml:space="preserve">     - Kırtasıye</t>
  </si>
  <si>
    <t xml:space="preserve">     - Noter</t>
  </si>
  <si>
    <t xml:space="preserve">     - Banka masrf.</t>
  </si>
  <si>
    <t xml:space="preserve">     - Muhasebe</t>
  </si>
  <si>
    <t xml:space="preserve">     - Verg.resm.ve harç.</t>
  </si>
  <si>
    <t>……..</t>
  </si>
  <si>
    <t xml:space="preserve">     - Amaca Yönelik Personel ücreti</t>
  </si>
  <si>
    <t xml:space="preserve">     - Postalama</t>
  </si>
  <si>
    <t xml:space="preserve">     - Palket - Arma</t>
  </si>
  <si>
    <t xml:space="preserve">     - kur farkı giderleri</t>
  </si>
  <si>
    <t xml:space="preserve"> - Bağış ve yardımlar</t>
  </si>
  <si>
    <t>GENEL YÖNETİM GİDERLERİ</t>
  </si>
  <si>
    <t xml:space="preserve"> - Aidatlar</t>
  </si>
  <si>
    <t xml:space="preserve">     - Ahmet Piriştina Sanat Galerisi</t>
  </si>
  <si>
    <t>G. FAALİYET GELİR FAZLASI</t>
  </si>
  <si>
    <t>K. DÖNEM NET KARI</t>
  </si>
  <si>
    <t>ŞARTLI BURS BAĞIŞ FONU</t>
  </si>
  <si>
    <t>TOPLAM</t>
  </si>
  <si>
    <t xml:space="preserve">     - YMM Tasdik Gideri</t>
  </si>
  <si>
    <t>KALAN</t>
  </si>
  <si>
    <t>FON HESAPLARI</t>
  </si>
  <si>
    <t>KULLANILAN</t>
  </si>
  <si>
    <t>FON TUTARI</t>
  </si>
  <si>
    <t xml:space="preserve">TOPLAM </t>
  </si>
  <si>
    <t>S.B.DEVİR</t>
  </si>
  <si>
    <t>(1)</t>
  </si>
  <si>
    <t>(2)</t>
  </si>
  <si>
    <t>(1)-(2)=(3)</t>
  </si>
  <si>
    <t>(4)</t>
  </si>
  <si>
    <t>NOT     :</t>
  </si>
  <si>
    <t>TL.şeklinde</t>
  </si>
  <si>
    <t>FON HESAPLARI ÖZET TABLOSU</t>
  </si>
  <si>
    <t>DÖNEM GELİR FAZLASI</t>
  </si>
  <si>
    <t>-  Balevi İktisadi İşletme Geliri</t>
  </si>
  <si>
    <t>-  Kur Farkı Gelirleri</t>
  </si>
  <si>
    <t>-  Diğer Gelirler</t>
  </si>
  <si>
    <t xml:space="preserve">     - Sigorta Giderleri</t>
  </si>
  <si>
    <t>(+)</t>
  </si>
  <si>
    <t xml:space="preserve">TOPLAM  DEVREDEN FON </t>
  </si>
  <si>
    <t>Şartlı Burs Bağış Fonu Hesabına               :</t>
  </si>
  <si>
    <t xml:space="preserve">     - Tanıtım Giderleri</t>
  </si>
  <si>
    <t>EĞİT.K..G.MENKUL ALIM FONU</t>
  </si>
  <si>
    <t xml:space="preserve">Eğit.K.G.Menkul Alımı Fonu Hesabına              : </t>
  </si>
  <si>
    <t xml:space="preserve">     - Bilgisayar  Gideri</t>
  </si>
  <si>
    <t xml:space="preserve">     - Matbaa &amp; Basım  Gideri</t>
  </si>
  <si>
    <t>(-)</t>
  </si>
  <si>
    <t xml:space="preserve">     - BAL Müdürlüğü Gid.</t>
  </si>
  <si>
    <t xml:space="preserve">     - Bakım-Onarım Giderleri</t>
  </si>
  <si>
    <t>-  Menkul Kıymet Satış Geliri</t>
  </si>
  <si>
    <t xml:space="preserve">     -  BAL-Sanat  Kültür merk.Gd.</t>
  </si>
  <si>
    <t xml:space="preserve">    - Yönetim Kurulu Giderleri</t>
  </si>
  <si>
    <t xml:space="preserve">     - Yol &amp; Ulaşım Giderleri</t>
  </si>
  <si>
    <t xml:space="preserve">     - Burs İadeleri</t>
  </si>
  <si>
    <t xml:space="preserve">     - Bağış İadeleri</t>
  </si>
  <si>
    <t xml:space="preserve">    -  Burs Yan Giderleri</t>
  </si>
  <si>
    <t xml:space="preserve">     - Telefon giderleri</t>
  </si>
  <si>
    <t xml:space="preserve">     - Balev Personel Yemek Giderleri</t>
  </si>
  <si>
    <t xml:space="preserve">     - Program Destek Giderleri</t>
  </si>
  <si>
    <t xml:space="preserve">     - Temsil-Ağırlama Giderleri</t>
  </si>
  <si>
    <t>FON AKTARIM</t>
  </si>
  <si>
    <t>(5)</t>
  </si>
  <si>
    <t>(3) + (4)+(5)= (6)</t>
  </si>
  <si>
    <t>- Demirbaş Satış Geliri</t>
  </si>
  <si>
    <t xml:space="preserve">     - Reşat Eroğlu Gideri</t>
  </si>
  <si>
    <t xml:space="preserve">     - Müzik Atölyesi  Gideri</t>
  </si>
  <si>
    <t xml:space="preserve">    -  Bakım-Onarım Giderleri</t>
  </si>
  <si>
    <t xml:space="preserve">   -  Balevi Giderleri</t>
  </si>
  <si>
    <t xml:space="preserve">     - Tübitak Çalışma  Gid.</t>
  </si>
  <si>
    <t xml:space="preserve">    -  Balevi Küçük Demirbaşlar</t>
  </si>
  <si>
    <t xml:space="preserve">    - Kuruş Beyaz ve 40.Yıl Ödülleri</t>
  </si>
  <si>
    <t xml:space="preserve">    - Web Giderleri</t>
  </si>
  <si>
    <t xml:space="preserve">    - Kargo Giderleri</t>
  </si>
  <si>
    <t xml:space="preserve">     - Mütevelli Heyeti Giderleri</t>
  </si>
  <si>
    <t xml:space="preserve">    - Aidat ve Bağışlar </t>
  </si>
  <si>
    <t xml:space="preserve">    - Ofis-Online Giderleri</t>
  </si>
  <si>
    <t>2020 YILI  BURS  FONU</t>
  </si>
  <si>
    <t>2020 YILIND.</t>
  </si>
  <si>
    <t>2021 YILI</t>
  </si>
  <si>
    <t xml:space="preserve">2021 YILI </t>
  </si>
  <si>
    <t>2021 yılı Gelir Fazlası,Burs Bağış Fonu  Hesabına aktarılmıştır.</t>
  </si>
  <si>
    <t>2020 YILI  BURSL FON.DAN BURS F. KALAN (+)</t>
  </si>
  <si>
    <t>2020 BURS FONUNDAN YAPILAN HARCAMA            (-)</t>
  </si>
  <si>
    <t>- Sigorta Tazminat Geliri</t>
  </si>
  <si>
    <t xml:space="preserve">    - Verilen Ders Ücretleri</t>
  </si>
  <si>
    <t xml:space="preserve">    - Patent Giderleri</t>
  </si>
  <si>
    <t xml:space="preserve">    - Amortisman Giderleri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</si>
</sst>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;[Red]#,##0.00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1">
    <font>
      <sz val="10"/>
      <name val="Arial Tur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u val="single"/>
      <sz val="10"/>
      <name val="Arial"/>
      <family val="2"/>
    </font>
    <font>
      <b/>
      <u val="single"/>
      <sz val="10"/>
      <name val="Arial Tur"/>
      <family val="0"/>
    </font>
    <font>
      <u val="single"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u val="single"/>
      <sz val="8"/>
      <name val="Arial Tur"/>
      <family val="0"/>
    </font>
    <font>
      <b/>
      <u val="single"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2" fontId="1" fillId="0" borderId="0" xfId="49" applyNumberFormat="1" applyFont="1" applyFill="1" applyAlignment="1">
      <alignment horizontal="right"/>
      <protection/>
    </xf>
    <xf numFmtId="172" fontId="1" fillId="0" borderId="0" xfId="49" applyNumberFormat="1" applyFont="1" applyFill="1" applyAlignment="1">
      <alignment horizontal="right"/>
      <protection/>
    </xf>
    <xf numFmtId="172" fontId="0" fillId="0" borderId="0" xfId="0" applyNumberFormat="1" applyFont="1" applyFill="1" applyAlignment="1">
      <alignment/>
    </xf>
    <xf numFmtId="172" fontId="4" fillId="0" borderId="0" xfId="49" applyNumberFormat="1" applyFont="1" applyFill="1" applyAlignment="1">
      <alignment horizontal="right"/>
      <protection/>
    </xf>
    <xf numFmtId="0" fontId="1" fillId="0" borderId="0" xfId="49" applyFont="1" applyFill="1">
      <alignment/>
      <protection/>
    </xf>
    <xf numFmtId="0" fontId="1" fillId="0" borderId="0" xfId="49" applyFont="1" applyFill="1">
      <alignment/>
      <protection/>
    </xf>
    <xf numFmtId="0" fontId="6" fillId="0" borderId="0" xfId="49" applyFont="1" applyFill="1">
      <alignment/>
      <protection/>
    </xf>
    <xf numFmtId="172" fontId="1" fillId="0" borderId="0" xfId="49" applyNumberFormat="1" applyFill="1">
      <alignment/>
      <protection/>
    </xf>
    <xf numFmtId="172" fontId="4" fillId="0" borderId="0" xfId="49" applyNumberFormat="1" applyFont="1" applyFill="1" applyBorder="1" applyAlignment="1">
      <alignment horizontal="right"/>
      <protection/>
    </xf>
    <xf numFmtId="0" fontId="1" fillId="0" borderId="0" xfId="49" applyFill="1">
      <alignment/>
      <protection/>
    </xf>
    <xf numFmtId="0" fontId="0" fillId="0" borderId="0" xfId="0" applyFill="1" applyAlignment="1">
      <alignment/>
    </xf>
    <xf numFmtId="172" fontId="3" fillId="0" borderId="0" xfId="49" applyNumberFormat="1" applyFont="1" applyFill="1">
      <alignment/>
      <protection/>
    </xf>
    <xf numFmtId="172" fontId="6" fillId="0" borderId="0" xfId="49" applyNumberFormat="1" applyFont="1" applyFill="1">
      <alignment/>
      <protection/>
    </xf>
    <xf numFmtId="0" fontId="1" fillId="0" borderId="0" xfId="49" applyFill="1" applyAlignment="1">
      <alignment horizontal="right"/>
      <protection/>
    </xf>
    <xf numFmtId="172" fontId="4" fillId="0" borderId="0" xfId="49" applyNumberFormat="1" applyFont="1" applyFill="1">
      <alignment/>
      <protection/>
    </xf>
    <xf numFmtId="0" fontId="6" fillId="0" borderId="0" xfId="49" applyFont="1" applyFill="1" applyAlignment="1">
      <alignment horizontal="right"/>
      <protection/>
    </xf>
    <xf numFmtId="17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172" fontId="1" fillId="0" borderId="0" xfId="49" applyNumberFormat="1" applyFill="1" applyAlignment="1">
      <alignment horizontal="right"/>
      <protection/>
    </xf>
    <xf numFmtId="49" fontId="1" fillId="0" borderId="0" xfId="49" applyNumberFormat="1" applyFont="1" applyFill="1">
      <alignment/>
      <protection/>
    </xf>
    <xf numFmtId="0" fontId="4" fillId="0" borderId="0" xfId="49" applyFont="1" applyFill="1">
      <alignment/>
      <protection/>
    </xf>
    <xf numFmtId="172" fontId="5" fillId="0" borderId="0" xfId="0" applyNumberFormat="1" applyFont="1" applyFill="1" applyAlignment="1">
      <alignment horizontal="right"/>
    </xf>
    <xf numFmtId="4" fontId="1" fillId="0" borderId="0" xfId="49" applyNumberFormat="1" applyFill="1" applyAlignment="1">
      <alignment horizontal="right"/>
      <protection/>
    </xf>
    <xf numFmtId="4" fontId="0" fillId="0" borderId="0" xfId="0" applyNumberFormat="1" applyFill="1" applyAlignment="1">
      <alignment/>
    </xf>
    <xf numFmtId="4" fontId="1" fillId="0" borderId="0" xfId="49" applyNumberFormat="1" applyFill="1">
      <alignment/>
      <protection/>
    </xf>
    <xf numFmtId="4" fontId="1" fillId="0" borderId="0" xfId="49" applyNumberFormat="1" applyFont="1" applyFill="1">
      <alignment/>
      <protection/>
    </xf>
    <xf numFmtId="172" fontId="1" fillId="0" borderId="0" xfId="49" applyNumberFormat="1" applyFont="1" applyFill="1">
      <alignment/>
      <protection/>
    </xf>
    <xf numFmtId="172" fontId="1" fillId="0" borderId="0" xfId="49" applyNumberFormat="1" applyFont="1" applyFill="1" applyAlignment="1">
      <alignment horizontal="center"/>
      <protection/>
    </xf>
    <xf numFmtId="172" fontId="4" fillId="0" borderId="15" xfId="49" applyNumberFormat="1" applyFont="1" applyFill="1" applyBorder="1" applyAlignment="1">
      <alignment horizontal="right"/>
      <protection/>
    </xf>
    <xf numFmtId="172" fontId="6" fillId="0" borderId="0" xfId="49" applyNumberFormat="1" applyFont="1" applyFill="1" applyBorder="1" applyAlignment="1">
      <alignment horizontal="right"/>
      <protection/>
    </xf>
    <xf numFmtId="172" fontId="0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4" fontId="1" fillId="0" borderId="0" xfId="49" applyNumberFormat="1" applyFont="1" applyFill="1" applyAlignment="1">
      <alignment horizontal="right"/>
      <protection/>
    </xf>
    <xf numFmtId="0" fontId="2" fillId="0" borderId="0" xfId="49" applyFont="1" applyFill="1" applyAlignment="1">
      <alignment horizontal="center"/>
      <protection/>
    </xf>
    <xf numFmtId="14" fontId="2" fillId="0" borderId="0" xfId="49" applyNumberFormat="1" applyFont="1" applyFill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07">
      <selection activeCell="O109" sqref="O109"/>
    </sheetView>
  </sheetViews>
  <sheetFormatPr defaultColWidth="9.00390625" defaultRowHeight="12.75"/>
  <cols>
    <col min="1" max="1" width="31.00390625" style="11" customWidth="1"/>
    <col min="2" max="2" width="11.75390625" style="17" customWidth="1"/>
    <col min="3" max="3" width="11.625" style="17" customWidth="1"/>
    <col min="4" max="4" width="12.375" style="11" customWidth="1"/>
    <col min="5" max="5" width="11.375" style="11" customWidth="1"/>
    <col min="6" max="6" width="11.625" style="11" customWidth="1"/>
    <col min="7" max="7" width="13.00390625" style="11" customWidth="1"/>
    <col min="8" max="8" width="1.25" style="11" customWidth="1"/>
    <col min="9" max="16384" width="9.125" style="11" customWidth="1"/>
  </cols>
  <sheetData>
    <row r="1" spans="1:6" ht="15.75">
      <c r="A1" s="57" t="s">
        <v>0</v>
      </c>
      <c r="B1" s="57"/>
      <c r="C1" s="57"/>
      <c r="D1" s="57"/>
      <c r="E1" s="57"/>
      <c r="F1" s="57"/>
    </row>
    <row r="2" spans="1:6" ht="15.75">
      <c r="A2" s="58">
        <v>44561</v>
      </c>
      <c r="B2" s="57"/>
      <c r="C2" s="57"/>
      <c r="D2" s="57"/>
      <c r="E2" s="57"/>
      <c r="F2" s="57"/>
    </row>
    <row r="3" spans="1:5" ht="12.75">
      <c r="A3" s="7" t="s">
        <v>1</v>
      </c>
      <c r="B3" s="8"/>
      <c r="C3" s="4">
        <f>+B5+B6+B7+B8+B9+B11+B12+B13+B14</f>
        <v>2556112.4599999995</v>
      </c>
      <c r="D3" s="10"/>
      <c r="E3" s="10"/>
    </row>
    <row r="4" spans="1:5" ht="12.75">
      <c r="A4" s="6"/>
      <c r="B4" s="1"/>
      <c r="C4" s="8"/>
      <c r="D4" s="14"/>
      <c r="E4" s="14"/>
    </row>
    <row r="5" spans="1:5" ht="12.75">
      <c r="A5" s="5" t="s">
        <v>2</v>
      </c>
      <c r="B5" s="1">
        <v>352670.86</v>
      </c>
      <c r="C5" s="8"/>
      <c r="D5" s="10"/>
      <c r="E5" s="10"/>
    </row>
    <row r="6" spans="1:5" ht="12.75">
      <c r="A6" s="36" t="s">
        <v>50</v>
      </c>
      <c r="B6" s="1">
        <v>10936.9</v>
      </c>
      <c r="C6" s="8"/>
      <c r="D6" s="10"/>
      <c r="E6" s="10"/>
    </row>
    <row r="7" spans="1:5" ht="12.75">
      <c r="A7" s="36" t="s">
        <v>64</v>
      </c>
      <c r="B7" s="1">
        <v>9934.01</v>
      </c>
      <c r="C7" s="8"/>
      <c r="D7" s="10"/>
      <c r="E7" s="10"/>
    </row>
    <row r="8" spans="1:5" ht="12.75">
      <c r="A8" s="5" t="s">
        <v>26</v>
      </c>
      <c r="B8" s="1">
        <v>1933029.13</v>
      </c>
      <c r="C8" s="8"/>
      <c r="D8" s="10"/>
      <c r="E8" s="10"/>
    </row>
    <row r="9" spans="1:5" ht="12.75">
      <c r="A9" s="5" t="s">
        <v>28</v>
      </c>
      <c r="B9" s="1">
        <v>149201.3</v>
      </c>
      <c r="C9" s="8"/>
      <c r="D9" s="10"/>
      <c r="E9" s="10"/>
    </row>
    <row r="10" spans="1:5" ht="12.75" hidden="1">
      <c r="A10" s="10"/>
      <c r="B10" s="35"/>
      <c r="C10" s="35"/>
      <c r="D10" s="10"/>
      <c r="E10" s="10"/>
    </row>
    <row r="11" spans="1:5" ht="12.75">
      <c r="A11" s="36" t="s">
        <v>49</v>
      </c>
      <c r="B11" s="35">
        <v>81043.6699999999</v>
      </c>
      <c r="C11" s="35"/>
      <c r="D11" s="10"/>
      <c r="E11" s="10"/>
    </row>
    <row r="12" spans="1:5" ht="12.75">
      <c r="A12" s="36" t="s">
        <v>78</v>
      </c>
      <c r="B12" s="35">
        <v>6550</v>
      </c>
      <c r="C12" s="35"/>
      <c r="D12" s="10"/>
      <c r="E12" s="10"/>
    </row>
    <row r="13" spans="1:5" ht="12.75">
      <c r="A13" s="36" t="s">
        <v>98</v>
      </c>
      <c r="B13" s="35">
        <v>12279</v>
      </c>
      <c r="C13" s="35"/>
      <c r="D13" s="10"/>
      <c r="E13" s="10"/>
    </row>
    <row r="14" spans="1:5" ht="12.75">
      <c r="A14" s="36" t="s">
        <v>51</v>
      </c>
      <c r="B14" s="35">
        <v>467.59</v>
      </c>
      <c r="C14" s="35"/>
      <c r="D14" s="10"/>
      <c r="E14" s="10"/>
    </row>
    <row r="15" spans="1:5" ht="0.75" customHeight="1">
      <c r="A15" s="36"/>
      <c r="B15" s="35"/>
      <c r="C15" s="35"/>
      <c r="D15" s="10"/>
      <c r="E15" s="10"/>
    </row>
    <row r="16" spans="1:5" ht="12.75">
      <c r="A16" s="5"/>
      <c r="B16" s="35"/>
      <c r="C16" s="35"/>
      <c r="D16" s="10"/>
      <c r="E16" s="10"/>
    </row>
    <row r="17" spans="1:5" ht="12.75">
      <c r="A17" s="37" t="s">
        <v>3</v>
      </c>
      <c r="B17" s="8"/>
      <c r="C17" s="15">
        <f>B18+B19</f>
        <v>1010</v>
      </c>
      <c r="D17" s="10"/>
      <c r="E17" s="10"/>
    </row>
    <row r="18" spans="1:5" ht="12.75">
      <c r="A18" s="36" t="s">
        <v>69</v>
      </c>
      <c r="B18" s="8">
        <v>1010</v>
      </c>
      <c r="C18" s="8"/>
      <c r="D18" s="10"/>
      <c r="E18" s="10"/>
    </row>
    <row r="19" spans="1:5" ht="12.75">
      <c r="A19" s="6" t="s">
        <v>68</v>
      </c>
      <c r="B19" s="8">
        <v>0</v>
      </c>
      <c r="C19" s="8"/>
      <c r="D19" s="10"/>
      <c r="E19" s="10"/>
    </row>
    <row r="20" spans="1:5" ht="12.75">
      <c r="A20" s="37" t="s">
        <v>4</v>
      </c>
      <c r="B20" s="8"/>
      <c r="C20" s="15">
        <f>C3-C17</f>
        <v>2555102.4599999995</v>
      </c>
      <c r="D20" s="10"/>
      <c r="E20" s="10"/>
    </row>
    <row r="21" spans="1:5" ht="12.75">
      <c r="A21" s="37" t="s">
        <v>5</v>
      </c>
      <c r="B21" s="8"/>
      <c r="C21" s="8"/>
      <c r="D21" s="10"/>
      <c r="E21" s="10"/>
    </row>
    <row r="22" spans="1:5" ht="12.75">
      <c r="A22" s="37" t="s">
        <v>6</v>
      </c>
      <c r="B22" s="8"/>
      <c r="C22" s="15">
        <f>C20</f>
        <v>2555102.4599999995</v>
      </c>
      <c r="D22" s="10"/>
      <c r="E22" s="10"/>
    </row>
    <row r="23" spans="1:5" ht="12.75" hidden="1">
      <c r="A23" s="10"/>
      <c r="B23" s="35"/>
      <c r="C23" s="4"/>
      <c r="D23" s="10"/>
      <c r="E23" s="10"/>
    </row>
    <row r="24" spans="1:5" ht="12.75">
      <c r="A24" s="7" t="s">
        <v>7</v>
      </c>
      <c r="B24" s="8"/>
      <c r="C24" s="38">
        <f>B25+B47</f>
        <v>941981.81</v>
      </c>
      <c r="D24" s="10"/>
      <c r="E24" s="10"/>
    </row>
    <row r="25" spans="1:5" ht="12.75">
      <c r="A25" s="7" t="s">
        <v>8</v>
      </c>
      <c r="B25" s="4">
        <f>SUM(B26:B46)</f>
        <v>815893.03</v>
      </c>
      <c r="D25" s="14"/>
      <c r="E25" s="14"/>
    </row>
    <row r="26" spans="1:9" ht="12.75">
      <c r="A26" s="10" t="s">
        <v>9</v>
      </c>
      <c r="B26" s="1">
        <f>D26-F26</f>
        <v>0</v>
      </c>
      <c r="C26" s="8"/>
      <c r="D26" s="39">
        <v>1283255</v>
      </c>
      <c r="E26" s="56" t="s">
        <v>61</v>
      </c>
      <c r="F26" s="32">
        <v>1283255</v>
      </c>
      <c r="G26" s="40"/>
      <c r="I26" s="17"/>
    </row>
    <row r="27" spans="1:9" ht="12.75">
      <c r="A27" s="6" t="s">
        <v>70</v>
      </c>
      <c r="B27" s="1">
        <v>72613.84</v>
      </c>
      <c r="C27" s="8"/>
      <c r="D27" s="39"/>
      <c r="E27" s="39"/>
      <c r="F27" s="32"/>
      <c r="G27" s="40"/>
      <c r="I27" s="17"/>
    </row>
    <row r="28" spans="1:5" ht="12.75">
      <c r="A28" s="5" t="s">
        <v>13</v>
      </c>
      <c r="B28" s="1">
        <v>23693.35</v>
      </c>
      <c r="C28" s="8"/>
      <c r="D28" s="10"/>
      <c r="E28" s="10"/>
    </row>
    <row r="29" spans="1:7" ht="12.75">
      <c r="A29" s="5" t="s">
        <v>14</v>
      </c>
      <c r="B29" s="2">
        <v>12198.12</v>
      </c>
      <c r="C29" s="8"/>
      <c r="D29" s="41"/>
      <c r="E29" s="41"/>
      <c r="F29" s="40"/>
      <c r="G29" s="40"/>
    </row>
    <row r="30" spans="1:5" ht="12.75">
      <c r="A30" s="5" t="s">
        <v>29</v>
      </c>
      <c r="B30" s="2">
        <v>15994.79</v>
      </c>
      <c r="C30" s="8"/>
      <c r="D30" s="10"/>
      <c r="E30" s="10"/>
    </row>
    <row r="31" spans="1:5" ht="12.75">
      <c r="A31" s="6" t="s">
        <v>71</v>
      </c>
      <c r="B31" s="2">
        <v>338.25</v>
      </c>
      <c r="C31" s="8"/>
      <c r="D31" s="10"/>
      <c r="E31" s="10"/>
    </row>
    <row r="32" spans="1:5" ht="12.75" hidden="1">
      <c r="A32" s="5" t="s">
        <v>15</v>
      </c>
      <c r="B32" s="3"/>
      <c r="C32" s="8"/>
      <c r="D32" s="10"/>
      <c r="E32" s="10"/>
    </row>
    <row r="33" spans="1:5" ht="12.75">
      <c r="A33" s="5" t="s">
        <v>65</v>
      </c>
      <c r="B33" s="3">
        <v>4662.22</v>
      </c>
      <c r="C33" s="8"/>
      <c r="D33" s="10"/>
      <c r="E33" s="10"/>
    </row>
    <row r="34" spans="1:5" ht="12.75">
      <c r="A34" s="5" t="s">
        <v>22</v>
      </c>
      <c r="B34" s="2">
        <v>349373.61</v>
      </c>
      <c r="C34" s="8"/>
      <c r="D34" s="10"/>
      <c r="E34" s="10"/>
    </row>
    <row r="35" spans="1:5" ht="12.75">
      <c r="A35" s="6" t="s">
        <v>79</v>
      </c>
      <c r="B35" s="1">
        <v>11.98</v>
      </c>
      <c r="C35" s="8"/>
      <c r="D35" s="10"/>
      <c r="E35" s="10"/>
    </row>
    <row r="36" spans="1:5" ht="12.75">
      <c r="A36" s="5" t="s">
        <v>83</v>
      </c>
      <c r="B36" s="1">
        <v>5935.36</v>
      </c>
      <c r="C36" s="8"/>
      <c r="D36" s="10"/>
      <c r="E36" s="10"/>
    </row>
    <row r="37" spans="1:5" ht="12.75" hidden="1">
      <c r="A37" s="5" t="s">
        <v>25</v>
      </c>
      <c r="B37" s="1"/>
      <c r="C37" s="35"/>
      <c r="D37" s="10"/>
      <c r="E37" s="10"/>
    </row>
    <row r="38" spans="1:5" ht="12.75" hidden="1">
      <c r="A38" s="5"/>
      <c r="B38" s="1"/>
      <c r="C38" s="35"/>
      <c r="D38" s="10"/>
      <c r="E38" s="10"/>
    </row>
    <row r="39" spans="1:7" ht="12.75">
      <c r="A39" s="5" t="s">
        <v>80</v>
      </c>
      <c r="B39" s="1">
        <v>2500</v>
      </c>
      <c r="C39" s="35"/>
      <c r="D39" s="42"/>
      <c r="E39" s="42"/>
      <c r="F39" s="17"/>
      <c r="G39" s="40"/>
    </row>
    <row r="40" spans="1:7" ht="12.75">
      <c r="A40" s="5" t="s">
        <v>56</v>
      </c>
      <c r="B40" s="1">
        <v>26472.82</v>
      </c>
      <c r="C40" s="35"/>
      <c r="D40" s="42"/>
      <c r="E40" s="42"/>
      <c r="F40" s="17"/>
      <c r="G40" s="40"/>
    </row>
    <row r="41" spans="1:7" ht="12.75">
      <c r="A41" s="5" t="s">
        <v>81</v>
      </c>
      <c r="B41" s="1">
        <v>67188.02</v>
      </c>
      <c r="C41" s="35"/>
      <c r="D41" s="42"/>
      <c r="E41" s="42"/>
      <c r="F41" s="17"/>
      <c r="G41" s="40"/>
    </row>
    <row r="42" spans="1:7" ht="12.75">
      <c r="A42" s="5" t="s">
        <v>84</v>
      </c>
      <c r="B42" s="1">
        <v>68407.29</v>
      </c>
      <c r="C42" s="35"/>
      <c r="D42" s="42"/>
      <c r="E42" s="42"/>
      <c r="F42" s="17"/>
      <c r="G42" s="40"/>
    </row>
    <row r="43" spans="1:7" ht="12.75">
      <c r="A43" s="36" t="s">
        <v>82</v>
      </c>
      <c r="B43" s="1">
        <v>23996.54</v>
      </c>
      <c r="C43" s="35"/>
      <c r="D43" s="42"/>
      <c r="E43" s="42"/>
      <c r="F43" s="17"/>
      <c r="G43" s="40"/>
    </row>
    <row r="44" spans="1:7" ht="12.75">
      <c r="A44" s="5" t="s">
        <v>62</v>
      </c>
      <c r="B44" s="1">
        <v>65352.89</v>
      </c>
      <c r="C44" s="35"/>
      <c r="D44" s="42"/>
      <c r="E44" s="42"/>
      <c r="F44" s="17"/>
      <c r="G44" s="40"/>
    </row>
    <row r="45" spans="1:7" ht="12.75">
      <c r="A45" s="5" t="s">
        <v>85</v>
      </c>
      <c r="B45" s="1">
        <v>75153.95</v>
      </c>
      <c r="C45" s="35"/>
      <c r="D45" s="42"/>
      <c r="E45" s="42"/>
      <c r="F45" s="17"/>
      <c r="G45" s="40"/>
    </row>
    <row r="46" spans="1:5" ht="12.75">
      <c r="A46" s="5" t="s">
        <v>99</v>
      </c>
      <c r="B46" s="1">
        <v>2000</v>
      </c>
      <c r="C46" s="35"/>
      <c r="D46" s="10"/>
      <c r="E46" s="10"/>
    </row>
    <row r="47" spans="1:5" ht="12.75">
      <c r="A47" s="7" t="s">
        <v>27</v>
      </c>
      <c r="B47" s="4">
        <f>B48+B51+F51+B54+B56+B57+B58+B59+B61+B65+B67+B68+B69+B70+B71+B72+B74+B79+B52+B53+B55+B75+B76+B77+B78</f>
        <v>126088.78000000001</v>
      </c>
      <c r="D47" s="10"/>
      <c r="E47" s="10"/>
    </row>
    <row r="48" spans="1:5" ht="12.75">
      <c r="A48" s="10" t="s">
        <v>10</v>
      </c>
      <c r="B48" s="47">
        <v>11471.47</v>
      </c>
      <c r="C48" s="8"/>
      <c r="D48" s="10"/>
      <c r="E48" s="10"/>
    </row>
    <row r="49" spans="1:5" ht="12.75" hidden="1">
      <c r="A49" s="10"/>
      <c r="B49" s="2"/>
      <c r="C49" s="8"/>
      <c r="D49" s="10"/>
      <c r="E49" s="10"/>
    </row>
    <row r="50" spans="1:5" ht="12.75" hidden="1">
      <c r="A50" s="10"/>
      <c r="B50" s="2"/>
      <c r="C50" s="8"/>
      <c r="D50" s="10"/>
      <c r="E50" s="10"/>
    </row>
    <row r="51" spans="1:5" ht="12.75">
      <c r="A51" s="5" t="s">
        <v>16</v>
      </c>
      <c r="B51" s="2">
        <v>1964.47</v>
      </c>
      <c r="C51" s="8"/>
      <c r="D51" s="10"/>
      <c r="E51" s="10"/>
    </row>
    <row r="52" spans="1:5" ht="12.75">
      <c r="A52" s="5" t="s">
        <v>86</v>
      </c>
      <c r="B52" s="2">
        <v>15108</v>
      </c>
      <c r="C52" s="8"/>
      <c r="D52" s="10"/>
      <c r="E52" s="10"/>
    </row>
    <row r="53" spans="1:5" ht="12.75">
      <c r="A53" s="5" t="s">
        <v>87</v>
      </c>
      <c r="B53" s="2">
        <v>1013.71</v>
      </c>
      <c r="C53" s="8"/>
      <c r="D53" s="10"/>
      <c r="E53" s="10"/>
    </row>
    <row r="54" spans="1:5" ht="12.75">
      <c r="A54" s="6" t="s">
        <v>67</v>
      </c>
      <c r="B54" s="2">
        <v>1122.89</v>
      </c>
      <c r="C54" s="8"/>
      <c r="D54" s="10"/>
      <c r="E54" s="10"/>
    </row>
    <row r="55" spans="1:5" ht="12.75">
      <c r="A55" s="6" t="s">
        <v>88</v>
      </c>
      <c r="B55" s="2">
        <v>24737.71</v>
      </c>
      <c r="C55" s="8"/>
      <c r="D55" s="10"/>
      <c r="E55" s="10"/>
    </row>
    <row r="56" spans="1:5" ht="12.75">
      <c r="A56" s="6" t="s">
        <v>74</v>
      </c>
      <c r="B56" s="2">
        <v>590</v>
      </c>
      <c r="C56" s="8"/>
      <c r="D56" s="10"/>
      <c r="E56" s="10"/>
    </row>
    <row r="57" spans="1:5" ht="12.75">
      <c r="A57" s="6" t="s">
        <v>66</v>
      </c>
      <c r="B57" s="2">
        <v>2369.87</v>
      </c>
      <c r="C57" s="8"/>
      <c r="D57" s="10"/>
      <c r="E57" s="10"/>
    </row>
    <row r="58" spans="1:5" ht="12.75">
      <c r="A58" s="5" t="s">
        <v>23</v>
      </c>
      <c r="B58" s="2">
        <v>20.25</v>
      </c>
      <c r="C58" s="8"/>
      <c r="D58" s="10"/>
      <c r="E58" s="10"/>
    </row>
    <row r="59" spans="1:5" ht="12.75">
      <c r="A59" s="5" t="s">
        <v>17</v>
      </c>
      <c r="B59" s="2">
        <v>4861.37</v>
      </c>
      <c r="C59" s="8"/>
      <c r="D59" s="10"/>
      <c r="E59" s="10"/>
    </row>
    <row r="60" spans="1:5" ht="12.75" hidden="1">
      <c r="A60" s="10"/>
      <c r="B60" s="2"/>
      <c r="C60" s="12"/>
      <c r="D60" s="10"/>
      <c r="E60" s="10"/>
    </row>
    <row r="61" spans="1:5" ht="12.75">
      <c r="A61" s="5" t="s">
        <v>18</v>
      </c>
      <c r="B61" s="2">
        <v>5921.97</v>
      </c>
      <c r="C61" s="12"/>
      <c r="D61" s="10"/>
      <c r="E61" s="10"/>
    </row>
    <row r="62" spans="1:5" ht="12.75" hidden="1">
      <c r="A62" s="10"/>
      <c r="B62" s="2"/>
      <c r="C62" s="12"/>
      <c r="D62" s="10"/>
      <c r="E62" s="10"/>
    </row>
    <row r="63" spans="1:5" ht="12.75" hidden="1">
      <c r="A63" s="10"/>
      <c r="B63" s="2"/>
      <c r="C63" s="12"/>
      <c r="D63" s="10"/>
      <c r="E63" s="10"/>
    </row>
    <row r="64" spans="1:5" ht="12.75" hidden="1">
      <c r="A64" s="10"/>
      <c r="B64" s="2"/>
      <c r="C64" s="12"/>
      <c r="D64" s="10"/>
      <c r="E64" s="10"/>
    </row>
    <row r="65" spans="1:5" ht="12.75">
      <c r="A65" s="5" t="s">
        <v>19</v>
      </c>
      <c r="B65" s="2">
        <v>13293.05</v>
      </c>
      <c r="C65" s="12"/>
      <c r="D65" s="10"/>
      <c r="E65" s="10"/>
    </row>
    <row r="66" spans="1:5" ht="12.75" hidden="1">
      <c r="A66" s="5" t="s">
        <v>20</v>
      </c>
      <c r="B66" s="2"/>
      <c r="C66" s="12"/>
      <c r="D66" s="10"/>
      <c r="E66" s="10"/>
    </row>
    <row r="67" spans="1:5" ht="12.75">
      <c r="A67" s="5" t="s">
        <v>34</v>
      </c>
      <c r="B67" s="2">
        <v>5452.78</v>
      </c>
      <c r="C67" s="12"/>
      <c r="D67" s="10"/>
      <c r="E67" s="10"/>
    </row>
    <row r="68" spans="1:5" ht="12.75">
      <c r="A68" s="5" t="s">
        <v>52</v>
      </c>
      <c r="B68" s="47">
        <v>12008.85</v>
      </c>
      <c r="C68" s="12"/>
      <c r="D68" s="10"/>
      <c r="E68" s="10"/>
    </row>
    <row r="69" spans="1:5" ht="12.75">
      <c r="A69" s="5" t="s">
        <v>59</v>
      </c>
      <c r="B69" s="2">
        <v>5666.59</v>
      </c>
      <c r="C69" s="12"/>
      <c r="D69" s="10"/>
      <c r="E69" s="10"/>
    </row>
    <row r="70" spans="1:5" ht="12.75">
      <c r="A70" s="5" t="s">
        <v>20</v>
      </c>
      <c r="B70" s="2">
        <v>955.81</v>
      </c>
      <c r="C70" s="8"/>
      <c r="D70" s="10"/>
      <c r="E70" s="10"/>
    </row>
    <row r="71" spans="1:5" ht="12.75">
      <c r="A71" s="5" t="s">
        <v>60</v>
      </c>
      <c r="B71" s="2">
        <v>3115.2</v>
      </c>
      <c r="C71" s="8"/>
      <c r="D71" s="10"/>
      <c r="E71" s="10"/>
    </row>
    <row r="72" spans="1:5" ht="12.75">
      <c r="A72" s="6" t="s">
        <v>73</v>
      </c>
      <c r="B72" s="2">
        <v>270</v>
      </c>
      <c r="C72" s="8"/>
      <c r="D72" s="10"/>
      <c r="E72" s="10"/>
    </row>
    <row r="73" spans="1:5" ht="12.75" hidden="1">
      <c r="A73" s="5" t="s">
        <v>24</v>
      </c>
      <c r="B73" s="2"/>
      <c r="C73" s="35"/>
      <c r="D73" s="10"/>
      <c r="E73" s="10"/>
    </row>
    <row r="74" spans="1:5" ht="12.75">
      <c r="A74" s="5" t="s">
        <v>63</v>
      </c>
      <c r="B74" s="2">
        <v>0</v>
      </c>
      <c r="C74" s="35"/>
      <c r="D74" s="10"/>
      <c r="E74" s="10"/>
    </row>
    <row r="75" spans="1:5" ht="12.75">
      <c r="A75" s="5" t="s">
        <v>89</v>
      </c>
      <c r="B75" s="2">
        <v>550</v>
      </c>
      <c r="C75" s="35"/>
      <c r="D75" s="10"/>
      <c r="E75" s="10"/>
    </row>
    <row r="76" spans="1:5" ht="12.75">
      <c r="A76" s="5" t="s">
        <v>90</v>
      </c>
      <c r="B76" s="2">
        <v>2525.49</v>
      </c>
      <c r="C76" s="35"/>
      <c r="D76" s="10"/>
      <c r="E76" s="10"/>
    </row>
    <row r="77" spans="1:5" ht="12.75">
      <c r="A77" s="5" t="s">
        <v>100</v>
      </c>
      <c r="B77" s="2">
        <v>1680</v>
      </c>
      <c r="C77" s="35"/>
      <c r="D77" s="10"/>
      <c r="E77" s="10"/>
    </row>
    <row r="78" spans="1:5" ht="12.75">
      <c r="A78" s="5" t="s">
        <v>101</v>
      </c>
      <c r="B78" s="2">
        <v>3764.25</v>
      </c>
      <c r="C78" s="35"/>
      <c r="D78" s="10"/>
      <c r="E78" s="10"/>
    </row>
    <row r="79" spans="1:5" ht="12.75">
      <c r="A79" s="6" t="s">
        <v>72</v>
      </c>
      <c r="B79" s="2">
        <v>7625.05</v>
      </c>
      <c r="C79" s="35"/>
      <c r="D79" s="10"/>
      <c r="E79" s="10"/>
    </row>
    <row r="80" spans="1:5" ht="12.75">
      <c r="A80" s="37" t="s">
        <v>30</v>
      </c>
      <c r="B80" s="43"/>
      <c r="C80" s="4">
        <f>C22-C24</f>
        <v>1613120.6499999994</v>
      </c>
      <c r="D80" s="10"/>
      <c r="E80" s="10"/>
    </row>
    <row r="81" spans="1:5" ht="12.75">
      <c r="A81" s="37" t="s">
        <v>11</v>
      </c>
      <c r="B81" s="35"/>
      <c r="C81" s="44" t="s">
        <v>21</v>
      </c>
      <c r="D81" s="10"/>
      <c r="E81" s="10"/>
    </row>
    <row r="82" spans="1:5" ht="12.75">
      <c r="A82" s="37" t="s">
        <v>12</v>
      </c>
      <c r="B82" s="8"/>
      <c r="C82" s="44" t="s">
        <v>21</v>
      </c>
      <c r="D82" s="10"/>
      <c r="E82" s="10"/>
    </row>
    <row r="83" spans="1:5" ht="13.5" thickBot="1">
      <c r="A83" s="7" t="s">
        <v>31</v>
      </c>
      <c r="B83" s="8"/>
      <c r="C83" s="45">
        <f>C22-C24</f>
        <v>1613120.6499999994</v>
      </c>
      <c r="D83" s="10"/>
      <c r="E83" s="10"/>
    </row>
    <row r="84" spans="1:5" ht="13.5" thickTop="1">
      <c r="A84" s="7"/>
      <c r="B84" s="8"/>
      <c r="C84" s="9"/>
      <c r="D84" s="10"/>
      <c r="E84" s="10"/>
    </row>
    <row r="85" spans="1:5" ht="12.75">
      <c r="A85" s="7"/>
      <c r="B85" s="8"/>
      <c r="C85" s="9"/>
      <c r="D85" s="10"/>
      <c r="E85" s="10"/>
    </row>
    <row r="86" spans="1:5" ht="12.75">
      <c r="A86" s="7"/>
      <c r="B86" s="8"/>
      <c r="C86" s="9"/>
      <c r="D86" s="10"/>
      <c r="E86" s="10"/>
    </row>
    <row r="87" spans="1:5" ht="12.75">
      <c r="A87" s="7"/>
      <c r="B87" s="8"/>
      <c r="C87" s="9"/>
      <c r="D87" s="10"/>
      <c r="E87" s="10"/>
    </row>
    <row r="88" spans="1:5" ht="12.75">
      <c r="A88" s="7"/>
      <c r="B88" s="8"/>
      <c r="C88" s="9"/>
      <c r="D88" s="10"/>
      <c r="E88" s="10"/>
    </row>
    <row r="89" spans="1:5" ht="12.75">
      <c r="A89" s="7" t="s">
        <v>48</v>
      </c>
      <c r="B89" s="8"/>
      <c r="C89" s="9">
        <f>C83-C85</f>
        <v>1613120.6499999994</v>
      </c>
      <c r="D89" s="10"/>
      <c r="E89" s="10"/>
    </row>
    <row r="90" spans="1:5" ht="12.75">
      <c r="A90" s="7"/>
      <c r="B90" s="8"/>
      <c r="C90" s="9"/>
      <c r="D90" s="10"/>
      <c r="E90" s="10"/>
    </row>
    <row r="91" spans="1:5" ht="12.75">
      <c r="A91" s="7" t="s">
        <v>91</v>
      </c>
      <c r="B91" s="43" t="s">
        <v>53</v>
      </c>
      <c r="C91" s="9">
        <v>2479060.73</v>
      </c>
      <c r="D91" s="10"/>
      <c r="E91" s="10"/>
    </row>
    <row r="92" spans="1:5" ht="12.75">
      <c r="A92" s="7" t="s">
        <v>97</v>
      </c>
      <c r="B92" s="8"/>
      <c r="C92" s="1">
        <v>1283255</v>
      </c>
      <c r="D92" s="10"/>
      <c r="E92" s="10"/>
    </row>
    <row r="93" spans="1:5" ht="12.75">
      <c r="A93" s="7"/>
      <c r="B93" s="8"/>
      <c r="C93" s="1"/>
      <c r="D93" s="10"/>
      <c r="E93" s="10"/>
    </row>
    <row r="94" spans="1:5" ht="12.75">
      <c r="A94" s="7" t="s">
        <v>96</v>
      </c>
      <c r="B94" s="8"/>
      <c r="C94" s="4">
        <f>C91-C92</f>
        <v>1195805.73</v>
      </c>
      <c r="D94" s="10"/>
      <c r="E94" s="10"/>
    </row>
    <row r="95" spans="1:5" ht="12.75">
      <c r="A95" s="7"/>
      <c r="B95" s="8"/>
      <c r="C95" s="9"/>
      <c r="D95" s="10"/>
      <c r="E95" s="10"/>
    </row>
    <row r="96" spans="1:5" ht="12.75">
      <c r="A96" s="7"/>
      <c r="B96" s="8"/>
      <c r="C96" s="9"/>
      <c r="D96" s="10"/>
      <c r="E96" s="10"/>
    </row>
    <row r="97" spans="1:5" ht="12.75">
      <c r="A97" s="7"/>
      <c r="B97" s="8"/>
      <c r="C97" s="9"/>
      <c r="D97" s="10"/>
      <c r="E97" s="10"/>
    </row>
    <row r="98" spans="1:5" ht="12.75">
      <c r="A98" s="7"/>
      <c r="B98" s="8"/>
      <c r="C98" s="9"/>
      <c r="D98" s="10"/>
      <c r="E98" s="10"/>
    </row>
    <row r="99" spans="1:5" ht="12.75">
      <c r="A99" s="7" t="s">
        <v>54</v>
      </c>
      <c r="B99" s="8"/>
      <c r="C99" s="9">
        <f>C89+C94</f>
        <v>2808926.3799999994</v>
      </c>
      <c r="D99" s="10"/>
      <c r="E99" s="10"/>
    </row>
    <row r="100" spans="1:5" ht="12.75">
      <c r="A100" s="7" t="s">
        <v>45</v>
      </c>
      <c r="B100" s="8"/>
      <c r="C100" s="9"/>
      <c r="D100" s="10"/>
      <c r="E100" s="10"/>
    </row>
    <row r="101" spans="1:5" ht="12.75">
      <c r="A101" s="7"/>
      <c r="B101" s="8"/>
      <c r="C101" s="9"/>
      <c r="D101" s="10"/>
      <c r="E101" s="10"/>
    </row>
    <row r="102" spans="1:5" ht="12.75">
      <c r="A102" s="7" t="s">
        <v>58</v>
      </c>
      <c r="B102" s="8"/>
      <c r="C102" s="9">
        <f>G119</f>
        <v>0</v>
      </c>
      <c r="D102" s="10"/>
      <c r="E102" s="10"/>
    </row>
    <row r="103" spans="1:5" ht="12.75">
      <c r="A103" s="7" t="s">
        <v>55</v>
      </c>
      <c r="B103" s="8"/>
      <c r="C103" s="46">
        <f>G118</f>
        <v>2808926.3799999994</v>
      </c>
      <c r="D103" s="10"/>
      <c r="E103" s="10"/>
    </row>
    <row r="104" spans="1:5" ht="12.75">
      <c r="A104" s="7" t="s">
        <v>33</v>
      </c>
      <c r="B104" s="8"/>
      <c r="C104" s="9">
        <f>C99</f>
        <v>2808926.3799999994</v>
      </c>
      <c r="D104" s="5" t="s">
        <v>46</v>
      </c>
      <c r="E104" s="5"/>
    </row>
    <row r="105" spans="1:5" ht="12.75">
      <c r="A105" s="7" t="s">
        <v>95</v>
      </c>
      <c r="B105" s="8"/>
      <c r="C105" s="9"/>
      <c r="D105" s="10"/>
      <c r="E105" s="10"/>
    </row>
    <row r="106" spans="1:5" ht="12.75">
      <c r="A106" s="7"/>
      <c r="B106" s="8"/>
      <c r="C106" s="9"/>
      <c r="D106" s="10"/>
      <c r="E106" s="10"/>
    </row>
    <row r="107" spans="1:5" ht="12.75">
      <c r="A107" s="7"/>
      <c r="B107" s="8"/>
      <c r="C107" s="9"/>
      <c r="D107" s="10"/>
      <c r="E107" s="10"/>
    </row>
    <row r="108" spans="1:5" ht="12.75">
      <c r="A108" s="7"/>
      <c r="B108" s="12"/>
      <c r="C108" s="13"/>
      <c r="D108" s="14"/>
      <c r="E108" s="14"/>
    </row>
    <row r="109" spans="1:5" ht="12.75">
      <c r="A109" s="7"/>
      <c r="B109" s="12"/>
      <c r="C109" s="15"/>
      <c r="D109" s="14"/>
      <c r="E109" s="14"/>
    </row>
    <row r="110" spans="2:5" ht="12.75">
      <c r="B110" s="13"/>
      <c r="C110" s="15"/>
      <c r="D110" s="14"/>
      <c r="E110" s="14"/>
    </row>
    <row r="111" spans="2:5" ht="12.75">
      <c r="B111" s="12"/>
      <c r="C111" s="8"/>
      <c r="D111" s="14"/>
      <c r="E111" s="14"/>
    </row>
    <row r="112" spans="2:5" ht="12.75">
      <c r="B112" s="13" t="s">
        <v>47</v>
      </c>
      <c r="C112" s="13"/>
      <c r="D112" s="16"/>
      <c r="E112" s="16"/>
    </row>
    <row r="114" spans="2:7" ht="12.75">
      <c r="B114" s="48" t="s">
        <v>41</v>
      </c>
      <c r="C114" s="48" t="s">
        <v>42</v>
      </c>
      <c r="D114" s="49" t="s">
        <v>43</v>
      </c>
      <c r="E114" s="49" t="s">
        <v>44</v>
      </c>
      <c r="F114" s="49" t="s">
        <v>76</v>
      </c>
      <c r="G114" s="49" t="s">
        <v>77</v>
      </c>
    </row>
    <row r="115" spans="1:8" ht="12.75">
      <c r="A115" s="18"/>
      <c r="B115" s="19" t="s">
        <v>92</v>
      </c>
      <c r="C115" s="19" t="s">
        <v>93</v>
      </c>
      <c r="D115" s="20">
        <v>2020</v>
      </c>
      <c r="E115" s="20" t="s">
        <v>75</v>
      </c>
      <c r="F115" s="20" t="s">
        <v>94</v>
      </c>
      <c r="G115" s="20" t="s">
        <v>39</v>
      </c>
      <c r="H115" s="21"/>
    </row>
    <row r="116" spans="1:8" ht="12.75">
      <c r="A116" s="22" t="s">
        <v>36</v>
      </c>
      <c r="B116" s="19" t="s">
        <v>40</v>
      </c>
      <c r="C116" s="19" t="s">
        <v>37</v>
      </c>
      <c r="D116" s="20" t="s">
        <v>35</v>
      </c>
      <c r="E116" s="20"/>
      <c r="F116" s="20" t="s">
        <v>38</v>
      </c>
      <c r="G116" s="20" t="s">
        <v>38</v>
      </c>
      <c r="H116" s="21"/>
    </row>
    <row r="117" spans="1:7" ht="12.75">
      <c r="A117" s="23"/>
      <c r="B117" s="50"/>
      <c r="C117" s="50"/>
      <c r="D117" s="51"/>
      <c r="E117" s="51"/>
      <c r="F117" s="51"/>
      <c r="G117" s="51"/>
    </row>
    <row r="118" spans="1:7" ht="12.75">
      <c r="A118" s="23" t="s">
        <v>32</v>
      </c>
      <c r="B118" s="50">
        <v>2479060.73</v>
      </c>
      <c r="C118" s="50">
        <v>1283255</v>
      </c>
      <c r="D118" s="50">
        <f>B118-C118</f>
        <v>1195805.73</v>
      </c>
      <c r="E118" s="50">
        <v>0</v>
      </c>
      <c r="F118" s="52">
        <f>C89</f>
        <v>1613120.6499999994</v>
      </c>
      <c r="G118" s="52">
        <f>D118+E118+I119+F118</f>
        <v>2808926.3799999994</v>
      </c>
    </row>
    <row r="119" spans="1:7" ht="12.75">
      <c r="A119" s="24" t="s">
        <v>57</v>
      </c>
      <c r="B119" s="53">
        <v>0</v>
      </c>
      <c r="C119" s="50">
        <v>0</v>
      </c>
      <c r="D119" s="50">
        <f>B119-C119</f>
        <v>0</v>
      </c>
      <c r="E119" s="50"/>
      <c r="F119" s="53">
        <v>0</v>
      </c>
      <c r="G119" s="53">
        <v>0</v>
      </c>
    </row>
    <row r="120" spans="1:7" ht="13.5" thickBot="1">
      <c r="A120" s="25"/>
      <c r="B120" s="50"/>
      <c r="C120" s="50"/>
      <c r="D120" s="50"/>
      <c r="E120" s="50"/>
      <c r="F120" s="51"/>
      <c r="G120" s="51"/>
    </row>
    <row r="121" spans="1:7" ht="12.75">
      <c r="A121" s="26" t="s">
        <v>33</v>
      </c>
      <c r="B121" s="19">
        <f>SUM(B118:B120)</f>
        <v>2479060.73</v>
      </c>
      <c r="C121" s="19">
        <f>SUM(C118:C120)</f>
        <v>1283255</v>
      </c>
      <c r="D121" s="54">
        <f>B121-C121</f>
        <v>1195805.73</v>
      </c>
      <c r="E121" s="54">
        <v>0</v>
      </c>
      <c r="F121" s="54">
        <f>SUM(F118:F120)</f>
        <v>1613120.6499999994</v>
      </c>
      <c r="G121" s="55">
        <f>D121+E121+F121</f>
        <v>2808926.3799999994</v>
      </c>
    </row>
    <row r="122" spans="4:5" ht="12.75">
      <c r="D122" s="17"/>
      <c r="E122" s="17"/>
    </row>
    <row r="123" spans="1:5" ht="12.75">
      <c r="A123" s="27"/>
      <c r="C123" s="28"/>
      <c r="D123" s="17"/>
      <c r="E123" s="17"/>
    </row>
    <row r="125" spans="1:5" ht="12.75">
      <c r="A125" s="29"/>
      <c r="B125" s="30"/>
      <c r="C125" s="30"/>
      <c r="D125" s="29"/>
      <c r="E125" s="29"/>
    </row>
    <row r="126" spans="4:5" ht="12.75">
      <c r="D126" s="31"/>
      <c r="E126" s="31"/>
    </row>
    <row r="127" spans="2:5" ht="12.75">
      <c r="B127" s="32"/>
      <c r="D127" s="27"/>
      <c r="E127" s="27"/>
    </row>
    <row r="128" ht="12.75">
      <c r="B128" s="33"/>
    </row>
    <row r="129" ht="12.75">
      <c r="B129" s="34"/>
    </row>
  </sheetData>
  <sheetProtection/>
  <mergeCells count="2">
    <mergeCell ref="A1:F1"/>
    <mergeCell ref="A2:F2"/>
  </mergeCells>
  <printOptions/>
  <pageMargins left="0.1968503937007874" right="0.15748031496062992" top="0.2362204724409449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Hakan ŞARAP</cp:lastModifiedBy>
  <cp:lastPrinted>2021-02-28T20:48:36Z</cp:lastPrinted>
  <dcterms:created xsi:type="dcterms:W3CDTF">2007-01-25T08:30:34Z</dcterms:created>
  <dcterms:modified xsi:type="dcterms:W3CDTF">2022-03-12T10:23:11Z</dcterms:modified>
  <cp:category/>
  <cp:version/>
  <cp:contentType/>
  <cp:contentStatus/>
</cp:coreProperties>
</file>